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druddeca\Desktop\Documenten_nieuw_internet\"/>
    </mc:Choice>
  </mc:AlternateContent>
  <bookViews>
    <workbookView xWindow="7665" yWindow="-15" windowWidth="7650" windowHeight="4065" activeTab="1"/>
  </bookViews>
  <sheets>
    <sheet name="Balans + RR" sheetId="1" r:id="rId1"/>
    <sheet name="Meerjarenplanning" sheetId="2" r:id="rId2"/>
    <sheet name="Cashflow" sheetId="3" r:id="rId3"/>
    <sheet name="Financiering" sheetId="4" r:id="rId4"/>
  </sheets>
  <calcPr calcId="152511"/>
</workbook>
</file>

<file path=xl/calcChain.xml><?xml version="1.0" encoding="utf-8"?>
<calcChain xmlns="http://schemas.openxmlformats.org/spreadsheetml/2006/main">
  <c r="E7" i="1" l="1"/>
  <c r="C1" i="2"/>
  <c r="D2" i="3" s="1"/>
  <c r="D56" i="1"/>
  <c r="D55" i="1" s="1"/>
  <c r="E56" i="1"/>
  <c r="E55" i="1"/>
  <c r="C56" i="1"/>
  <c r="C55" i="1" s="1"/>
  <c r="E38" i="1"/>
  <c r="D38" i="1"/>
  <c r="C38" i="1"/>
  <c r="E10" i="3"/>
  <c r="E9" i="3"/>
  <c r="F10" i="3"/>
  <c r="G10" i="3"/>
  <c r="H10" i="3"/>
  <c r="I10" i="3"/>
  <c r="I9" i="3"/>
  <c r="J10" i="3"/>
  <c r="K10" i="3"/>
  <c r="C9" i="2"/>
  <c r="D10" i="3"/>
  <c r="D4" i="2"/>
  <c r="E4" i="2"/>
  <c r="F4" i="2"/>
  <c r="F22" i="2" s="1"/>
  <c r="G4" i="2"/>
  <c r="G22" i="2" s="1"/>
  <c r="H4" i="2"/>
  <c r="I4" i="2"/>
  <c r="J4" i="2"/>
  <c r="J22" i="2" s="1"/>
  <c r="J31" i="2" s="1"/>
  <c r="J45" i="2" s="1"/>
  <c r="J49" i="2" s="1"/>
  <c r="C5" i="2"/>
  <c r="C6" i="2"/>
  <c r="C7" i="2"/>
  <c r="C8" i="2"/>
  <c r="C10" i="2"/>
  <c r="D91" i="1"/>
  <c r="E91" i="1"/>
  <c r="E153" i="1" s="1"/>
  <c r="C91" i="1"/>
  <c r="C153" i="1" s="1"/>
  <c r="J12" i="2"/>
  <c r="J11" i="2"/>
  <c r="J23" i="2"/>
  <c r="J27" i="2"/>
  <c r="K22" i="3"/>
  <c r="J32" i="2"/>
  <c r="J38" i="2"/>
  <c r="J46" i="2"/>
  <c r="K8" i="3"/>
  <c r="K7" i="3"/>
  <c r="C6" i="4"/>
  <c r="D6" i="4"/>
  <c r="E6" i="4"/>
  <c r="F6" i="4"/>
  <c r="G6" i="4"/>
  <c r="H6" i="4"/>
  <c r="I6" i="4"/>
  <c r="J6" i="4"/>
  <c r="C9" i="4"/>
  <c r="D9" i="4"/>
  <c r="E9" i="4"/>
  <c r="F9" i="4"/>
  <c r="G9" i="4"/>
  <c r="H9" i="4"/>
  <c r="I9" i="4"/>
  <c r="J9" i="4"/>
  <c r="C16" i="4"/>
  <c r="D16" i="4"/>
  <c r="E16" i="4"/>
  <c r="F16" i="4"/>
  <c r="G16" i="4"/>
  <c r="H16" i="4"/>
  <c r="I16" i="4"/>
  <c r="J16" i="4"/>
  <c r="C13" i="2"/>
  <c r="C14" i="2"/>
  <c r="C12" i="2" s="1"/>
  <c r="C11" i="2" s="1"/>
  <c r="C15" i="2"/>
  <c r="C16" i="2"/>
  <c r="C17" i="2"/>
  <c r="D6" i="3"/>
  <c r="C18" i="2"/>
  <c r="D7" i="3" s="1"/>
  <c r="C19" i="2"/>
  <c r="D8" i="3"/>
  <c r="D5" i="3"/>
  <c r="C20" i="2"/>
  <c r="C21" i="2"/>
  <c r="C24" i="2"/>
  <c r="C25" i="2"/>
  <c r="C26" i="2"/>
  <c r="C28" i="2"/>
  <c r="C29" i="2"/>
  <c r="D11" i="3" s="1"/>
  <c r="C30" i="2"/>
  <c r="C33" i="2"/>
  <c r="D13" i="3" s="1"/>
  <c r="C34" i="2"/>
  <c r="D14" i="3" s="1"/>
  <c r="C35" i="2"/>
  <c r="D15" i="3"/>
  <c r="C36" i="2"/>
  <c r="C37" i="2"/>
  <c r="C39" i="2"/>
  <c r="C40" i="2"/>
  <c r="C38" i="2" s="1"/>
  <c r="C41" i="2"/>
  <c r="D18" i="3" s="1"/>
  <c r="C42" i="2"/>
  <c r="D19" i="3"/>
  <c r="C43" i="2"/>
  <c r="C44" i="2"/>
  <c r="C48" i="2"/>
  <c r="C47" i="2"/>
  <c r="C46" i="2" s="1"/>
  <c r="D12" i="2"/>
  <c r="D11" i="2" s="1"/>
  <c r="D22" i="2" s="1"/>
  <c r="D23" i="2"/>
  <c r="D27" i="2"/>
  <c r="E22" i="3" s="1"/>
  <c r="D32" i="2"/>
  <c r="D38" i="2"/>
  <c r="D46" i="2"/>
  <c r="E12" i="2"/>
  <c r="E11" i="2" s="1"/>
  <c r="E22" i="2" s="1"/>
  <c r="E23" i="2"/>
  <c r="E27" i="2"/>
  <c r="E32" i="2"/>
  <c r="E38" i="2"/>
  <c r="E46" i="2"/>
  <c r="F12" i="2"/>
  <c r="F11" i="2" s="1"/>
  <c r="F23" i="2"/>
  <c r="F27" i="2"/>
  <c r="F32" i="2"/>
  <c r="F38" i="2"/>
  <c r="F46" i="2"/>
  <c r="G12" i="2"/>
  <c r="G11" i="2" s="1"/>
  <c r="G23" i="2"/>
  <c r="G27" i="2"/>
  <c r="H22" i="3" s="1"/>
  <c r="G32" i="2"/>
  <c r="G38" i="2"/>
  <c r="G46" i="2"/>
  <c r="H12" i="2"/>
  <c r="H11" i="2" s="1"/>
  <c r="H22" i="2" s="1"/>
  <c r="H23" i="2"/>
  <c r="H27" i="2"/>
  <c r="I22" i="3" s="1"/>
  <c r="H32" i="2"/>
  <c r="H38" i="2"/>
  <c r="H46" i="2"/>
  <c r="I12" i="2"/>
  <c r="I11" i="2" s="1"/>
  <c r="I22" i="2" s="1"/>
  <c r="I31" i="2" s="1"/>
  <c r="I45" i="2" s="1"/>
  <c r="I49" i="2" s="1"/>
  <c r="I23" i="2"/>
  <c r="I27" i="2"/>
  <c r="I32" i="2"/>
  <c r="I38" i="2"/>
  <c r="I46" i="2"/>
  <c r="E6" i="3"/>
  <c r="E7" i="3"/>
  <c r="E8" i="3"/>
  <c r="E5" i="3"/>
  <c r="F6" i="3"/>
  <c r="F7" i="3"/>
  <c r="F8" i="3"/>
  <c r="F5" i="3"/>
  <c r="G6" i="3"/>
  <c r="G7" i="3"/>
  <c r="G8" i="3"/>
  <c r="G5" i="3"/>
  <c r="H6" i="3"/>
  <c r="H7" i="3"/>
  <c r="H8" i="3"/>
  <c r="H5" i="3"/>
  <c r="I6" i="3"/>
  <c r="I7" i="3"/>
  <c r="I8" i="3"/>
  <c r="I5" i="3"/>
  <c r="J6" i="3"/>
  <c r="J7" i="3"/>
  <c r="J8" i="3"/>
  <c r="J5" i="3"/>
  <c r="K6" i="3"/>
  <c r="K5" i="3" s="1"/>
  <c r="E11" i="3"/>
  <c r="F11" i="3"/>
  <c r="G11" i="3"/>
  <c r="G9" i="3"/>
  <c r="H11" i="3"/>
  <c r="H9" i="3" s="1"/>
  <c r="I11" i="3"/>
  <c r="J11" i="3"/>
  <c r="J9" i="3" s="1"/>
  <c r="K11" i="3"/>
  <c r="K9" i="3"/>
  <c r="D16" i="3"/>
  <c r="D17" i="3"/>
  <c r="E16" i="3"/>
  <c r="E17" i="3"/>
  <c r="E12" i="3" s="1"/>
  <c r="E18" i="3"/>
  <c r="E19" i="3"/>
  <c r="E13" i="3"/>
  <c r="E14" i="3"/>
  <c r="E15" i="3"/>
  <c r="F16" i="3"/>
  <c r="F17" i="3"/>
  <c r="F18" i="3"/>
  <c r="F12" i="3" s="1"/>
  <c r="F19" i="3"/>
  <c r="F13" i="3"/>
  <c r="F14" i="3"/>
  <c r="F15" i="3"/>
  <c r="G16" i="3"/>
  <c r="G17" i="3"/>
  <c r="G18" i="3"/>
  <c r="G19" i="3"/>
  <c r="G13" i="3"/>
  <c r="G14" i="3"/>
  <c r="G15" i="3"/>
  <c r="H16" i="3"/>
  <c r="H17" i="3"/>
  <c r="H18" i="3"/>
  <c r="H19" i="3"/>
  <c r="H13" i="3"/>
  <c r="H14" i="3"/>
  <c r="H15" i="3"/>
  <c r="I16" i="3"/>
  <c r="I17" i="3"/>
  <c r="I18" i="3"/>
  <c r="I19" i="3"/>
  <c r="I13" i="3"/>
  <c r="I14" i="3"/>
  <c r="I15" i="3"/>
  <c r="J16" i="3"/>
  <c r="J17" i="3"/>
  <c r="J18" i="3"/>
  <c r="J19" i="3"/>
  <c r="J13" i="3"/>
  <c r="J14" i="3"/>
  <c r="J15" i="3"/>
  <c r="K16" i="3"/>
  <c r="K12" i="3" s="1"/>
  <c r="K17" i="3"/>
  <c r="K18" i="3"/>
  <c r="K19" i="3"/>
  <c r="K13" i="3"/>
  <c r="K14" i="3"/>
  <c r="K15" i="3"/>
  <c r="F22" i="3"/>
  <c r="G22" i="3"/>
  <c r="J22" i="3"/>
  <c r="C56" i="2"/>
  <c r="C57" i="2"/>
  <c r="C58" i="2"/>
  <c r="C60" i="2"/>
  <c r="C14" i="1"/>
  <c r="C11" i="1" s="1"/>
  <c r="C25" i="1"/>
  <c r="C27" i="1"/>
  <c r="C23" i="1" s="1"/>
  <c r="D14" i="1"/>
  <c r="D11" i="1"/>
  <c r="D10" i="1" s="1"/>
  <c r="D34" i="1" s="1"/>
  <c r="D25" i="1"/>
  <c r="D27" i="1"/>
  <c r="D23" i="1" s="1"/>
  <c r="E14" i="1"/>
  <c r="E11" i="1"/>
  <c r="E25" i="1"/>
  <c r="E23" i="1" s="1"/>
  <c r="E27" i="1"/>
  <c r="C48" i="1"/>
  <c r="C47" i="1"/>
  <c r="C46" i="1"/>
  <c r="C67" i="1"/>
  <c r="C65" i="1" s="1"/>
  <c r="C70" i="1"/>
  <c r="C76" i="1"/>
  <c r="C155" i="1"/>
  <c r="D48" i="1"/>
  <c r="D47" i="1" s="1"/>
  <c r="D46" i="1" s="1"/>
  <c r="D67" i="1"/>
  <c r="D70" i="1"/>
  <c r="D76" i="1"/>
  <c r="E47" i="1"/>
  <c r="E46" i="1" s="1"/>
  <c r="E67" i="1"/>
  <c r="E65" i="1"/>
  <c r="E155" i="1" s="1"/>
  <c r="E70" i="1"/>
  <c r="E76" i="1"/>
  <c r="C99" i="1"/>
  <c r="C98" i="1" s="1"/>
  <c r="D99" i="1"/>
  <c r="D98" i="1"/>
  <c r="D109" i="1"/>
  <c r="D118" i="1" s="1"/>
  <c r="D132" i="1" s="1"/>
  <c r="D136" i="1" s="1"/>
  <c r="D142" i="1" s="1"/>
  <c r="D141" i="1" s="1"/>
  <c r="D146" i="1" s="1"/>
  <c r="E99" i="1"/>
  <c r="E98" i="1"/>
  <c r="E109" i="1" s="1"/>
  <c r="E118" i="1" s="1"/>
  <c r="E132" i="1" s="1"/>
  <c r="E136" i="1" s="1"/>
  <c r="E142" i="1" s="1"/>
  <c r="E141" i="1" s="1"/>
  <c r="E146" i="1" s="1"/>
  <c r="C110" i="1"/>
  <c r="D110" i="1"/>
  <c r="E110" i="1"/>
  <c r="C114" i="1"/>
  <c r="C156" i="1" s="1"/>
  <c r="D114" i="1"/>
  <c r="D157" i="1"/>
  <c r="E114" i="1"/>
  <c r="C119" i="1"/>
  <c r="D119" i="1"/>
  <c r="E119" i="1"/>
  <c r="C125" i="1"/>
  <c r="D125" i="1"/>
  <c r="E125" i="1"/>
  <c r="C133" i="1"/>
  <c r="D133" i="1"/>
  <c r="E133" i="1"/>
  <c r="C152" i="1"/>
  <c r="D152" i="1"/>
  <c r="E152" i="1"/>
  <c r="D153" i="1"/>
  <c r="C154" i="1"/>
  <c r="D154" i="1"/>
  <c r="E154" i="1"/>
  <c r="D156" i="1"/>
  <c r="E156" i="1"/>
  <c r="E157" i="1"/>
  <c r="H31" i="2"/>
  <c r="H45" i="2" s="1"/>
  <c r="H49" i="2" s="1"/>
  <c r="I12" i="3"/>
  <c r="H12" i="3"/>
  <c r="F31" i="2"/>
  <c r="F45" i="2" s="1"/>
  <c r="F49" i="2" s="1"/>
  <c r="G31" i="2"/>
  <c r="G45" i="2" s="1"/>
  <c r="G49" i="2" s="1"/>
  <c r="C32" i="2"/>
  <c r="C3" i="4"/>
  <c r="D1" i="2"/>
  <c r="D3" i="4" s="1"/>
  <c r="C51" i="2"/>
  <c r="E88" i="1"/>
  <c r="E138" i="1" s="1"/>
  <c r="E151" i="1" s="1"/>
  <c r="D7" i="1"/>
  <c r="E1" i="2"/>
  <c r="F2" i="3" s="1"/>
  <c r="E2" i="3"/>
  <c r="D51" i="2"/>
  <c r="C7" i="1"/>
  <c r="C88" i="1"/>
  <c r="C138" i="1" s="1"/>
  <c r="C151" i="1"/>
  <c r="D88" i="1"/>
  <c r="D138" i="1" s="1"/>
  <c r="D151" i="1" s="1"/>
  <c r="E51" i="2"/>
  <c r="E3" i="4"/>
  <c r="K4" i="3" l="1"/>
  <c r="K20" i="3" s="1"/>
  <c r="J55" i="2"/>
  <c r="J54" i="2" s="1"/>
  <c r="J59" i="2" s="1"/>
  <c r="E37" i="1"/>
  <c r="E82" i="1" s="1"/>
  <c r="H4" i="3"/>
  <c r="G55" i="2"/>
  <c r="G54" i="2" s="1"/>
  <c r="G59" i="2" s="1"/>
  <c r="H55" i="2"/>
  <c r="H54" i="2" s="1"/>
  <c r="H59" i="2" s="1"/>
  <c r="I4" i="3"/>
  <c r="I20" i="3" s="1"/>
  <c r="F55" i="2"/>
  <c r="F54" i="2" s="1"/>
  <c r="F59" i="2" s="1"/>
  <c r="G4" i="3"/>
  <c r="D12" i="3"/>
  <c r="J4" i="3"/>
  <c r="J20" i="3" s="1"/>
  <c r="I55" i="2"/>
  <c r="I54" i="2" s="1"/>
  <c r="I59" i="2" s="1"/>
  <c r="C4" i="2"/>
  <c r="C22" i="2" s="1"/>
  <c r="C31" i="2" s="1"/>
  <c r="C45" i="2" s="1"/>
  <c r="C49" i="2" s="1"/>
  <c r="E54" i="1"/>
  <c r="E10" i="1"/>
  <c r="E34" i="1" s="1"/>
  <c r="F1" i="2"/>
  <c r="C109" i="1"/>
  <c r="C118" i="1" s="1"/>
  <c r="C132" i="1" s="1"/>
  <c r="C136" i="1" s="1"/>
  <c r="C142" i="1" s="1"/>
  <c r="C141" i="1" s="1"/>
  <c r="C146" i="1" s="1"/>
  <c r="J12" i="3"/>
  <c r="G12" i="3"/>
  <c r="G20" i="3" s="1"/>
  <c r="F9" i="3"/>
  <c r="E31" i="2"/>
  <c r="E45" i="2" s="1"/>
  <c r="E49" i="2" s="1"/>
  <c r="D9" i="3"/>
  <c r="C23" i="2"/>
  <c r="D31" i="2"/>
  <c r="D45" i="2" s="1"/>
  <c r="D49" i="2" s="1"/>
  <c r="C157" i="1"/>
  <c r="D65" i="1"/>
  <c r="D155" i="1" s="1"/>
  <c r="C10" i="1"/>
  <c r="C34" i="1" s="1"/>
  <c r="H20" i="3"/>
  <c r="C27" i="2"/>
  <c r="D22" i="3" s="1"/>
  <c r="C54" i="1"/>
  <c r="C37" i="1" s="1"/>
  <c r="C82" i="1" s="1"/>
  <c r="D55" i="2" l="1"/>
  <c r="D54" i="2" s="1"/>
  <c r="D59" i="2" s="1"/>
  <c r="E4" i="3"/>
  <c r="E20" i="3" s="1"/>
  <c r="E55" i="2"/>
  <c r="E54" i="2" s="1"/>
  <c r="E59" i="2" s="1"/>
  <c r="F4" i="3"/>
  <c r="F20" i="3" s="1"/>
  <c r="D54" i="1"/>
  <c r="D37" i="1" s="1"/>
  <c r="D82" i="1" s="1"/>
  <c r="C55" i="2"/>
  <c r="C54" i="2" s="1"/>
  <c r="C59" i="2" s="1"/>
  <c r="D4" i="3"/>
  <c r="D20" i="3" s="1"/>
  <c r="F3" i="4"/>
  <c r="G1" i="2"/>
  <c r="G2" i="3"/>
  <c r="F51" i="2"/>
  <c r="H1" i="2" l="1"/>
  <c r="G3" i="4"/>
  <c r="H2" i="3"/>
  <c r="G51" i="2"/>
  <c r="H3" i="4" l="1"/>
  <c r="H51" i="2"/>
  <c r="I2" i="3"/>
  <c r="I1" i="2"/>
  <c r="J2" i="3" l="1"/>
  <c r="I51" i="2"/>
  <c r="I3" i="4"/>
  <c r="J1" i="2"/>
  <c r="J51" i="2" l="1"/>
  <c r="K2" i="3"/>
  <c r="J3" i="4"/>
</calcChain>
</file>

<file path=xl/sharedStrings.xml><?xml version="1.0" encoding="utf-8"?>
<sst xmlns="http://schemas.openxmlformats.org/spreadsheetml/2006/main" count="340" uniqueCount="230">
  <si>
    <t>NAAM INSTELLING:</t>
  </si>
  <si>
    <t>VERANTWOORDELIJKE:</t>
  </si>
  <si>
    <t>LAATSTE BESCHIKBARE JAAR:</t>
  </si>
  <si>
    <t>JAARREKENING in Euro</t>
  </si>
  <si>
    <t>Codes</t>
  </si>
  <si>
    <t>BALANS</t>
  </si>
  <si>
    <t>ACTIVA</t>
  </si>
  <si>
    <t xml:space="preserve"> </t>
  </si>
  <si>
    <t>VASTE ACTIVA</t>
  </si>
  <si>
    <t>20/28</t>
  </si>
  <si>
    <t xml:space="preserve">I. Oprichtingskosten      </t>
  </si>
  <si>
    <t xml:space="preserve">II. Immateriele vaste activa </t>
  </si>
  <si>
    <t xml:space="preserve">III. Materiele vaste activa </t>
  </si>
  <si>
    <t>22/27</t>
  </si>
  <si>
    <t xml:space="preserve">A. Terreinen en gebouwen                                               </t>
  </si>
  <si>
    <t xml:space="preserve">B. Installaties,machines en uitrusting                       </t>
  </si>
  <si>
    <t xml:space="preserve">C. Meubilair en rollend materieel                            </t>
  </si>
  <si>
    <t xml:space="preserve">D. Leasing en soortgelijke rechten                            </t>
  </si>
  <si>
    <t xml:space="preserve">E. Overige materiele vaste activa                                </t>
  </si>
  <si>
    <t xml:space="preserve">F. Vaste Act.in aanbouw en vooruitbet.                    </t>
  </si>
  <si>
    <t xml:space="preserve">IV. Financiele vaste activa                                              </t>
  </si>
  <si>
    <t>-</t>
  </si>
  <si>
    <t xml:space="preserve">VLOTTENDE ACTIVA                                                     </t>
  </si>
  <si>
    <t>29/58</t>
  </si>
  <si>
    <t xml:space="preserve">V. Vorderingen op meer dan 1 jaar                             </t>
  </si>
  <si>
    <t xml:space="preserve">VI. Voorraden                                                                          </t>
  </si>
  <si>
    <t xml:space="preserve">A.Goederen en produkten                                              </t>
  </si>
  <si>
    <t xml:space="preserve">VII. Vorderingen ten hoogste 1 jaar                              </t>
  </si>
  <si>
    <t>40/41</t>
  </si>
  <si>
    <t xml:space="preserve">A. Werkingsvorderingen                                                 </t>
  </si>
  <si>
    <t xml:space="preserve">B. Overige vorderingen                                                   </t>
  </si>
  <si>
    <t xml:space="preserve">VIII. Geldbeleggingen                                                         </t>
  </si>
  <si>
    <t>50/53</t>
  </si>
  <si>
    <t xml:space="preserve">IX. Liquide middelen                                                           </t>
  </si>
  <si>
    <t>54/58</t>
  </si>
  <si>
    <t xml:space="preserve">X. Overlopende rekeningen actief                               </t>
  </si>
  <si>
    <t>490/1</t>
  </si>
  <si>
    <t>=</t>
  </si>
  <si>
    <t>TOTAAL DER ACTIVA</t>
  </si>
  <si>
    <t>20/58</t>
  </si>
  <si>
    <t>_</t>
  </si>
  <si>
    <t/>
  </si>
  <si>
    <t>PASSIVA</t>
  </si>
  <si>
    <t xml:space="preserve">EIGEN MIDDELEN                                                          </t>
  </si>
  <si>
    <t>10/15</t>
  </si>
  <si>
    <t xml:space="preserve">III.Herwaarderingsmeerwaarden                                      </t>
  </si>
  <si>
    <t>VOORZIENINGEN EN UITGESTELDE BELASTINGEN</t>
  </si>
  <si>
    <t>A.Voorzieningen voor risico's en kosten</t>
  </si>
  <si>
    <t>160/6</t>
  </si>
  <si>
    <t xml:space="preserve">1,.Pensioenen en soortgelijke verplicht.                     </t>
  </si>
  <si>
    <t xml:space="preserve">2. Belastingen                     </t>
  </si>
  <si>
    <t xml:space="preserve">3.Grote herstellings-en onderhoudswerken             </t>
  </si>
  <si>
    <t xml:space="preserve">4.Overige risico's en kosten                                            </t>
  </si>
  <si>
    <t>163/5</t>
  </si>
  <si>
    <t>SCHULDEN</t>
  </si>
  <si>
    <t>17/49</t>
  </si>
  <si>
    <t xml:space="preserve">VIII. Schulden op meer dan 1 jaar                                    </t>
  </si>
  <si>
    <t xml:space="preserve">A.Financiele schulden                                                        </t>
  </si>
  <si>
    <t>170/4</t>
  </si>
  <si>
    <t xml:space="preserve">B.Werkingsschulden                                                            </t>
  </si>
  <si>
    <t>C.Ontvangen vooruitbetalingen op bestelling</t>
  </si>
  <si>
    <t>D. Overige schulden</t>
  </si>
  <si>
    <t>178/9</t>
  </si>
  <si>
    <t xml:space="preserve">IX. Schulden op ten hoogste 1 jaar                                 </t>
  </si>
  <si>
    <t>42/48</t>
  </si>
  <si>
    <t xml:space="preserve">A. Schulden die binnen het jr vervalllen                       </t>
  </si>
  <si>
    <t xml:space="preserve">B. Financiele schulden                                                       </t>
  </si>
  <si>
    <t xml:space="preserve">1. Kredietinstellingen                                                             </t>
  </si>
  <si>
    <t>430/8</t>
  </si>
  <si>
    <t xml:space="preserve">2. Overige leningen                                                               </t>
  </si>
  <si>
    <t xml:space="preserve">C. Werkingsschulden                                                          </t>
  </si>
  <si>
    <t xml:space="preserve">1. Leveranciers                                                                        </t>
  </si>
  <si>
    <t xml:space="preserve">2. Te betalen wissels                                                            </t>
  </si>
  <si>
    <t xml:space="preserve">3  Te ontvangen facturen                                                   </t>
  </si>
  <si>
    <t>4  Andere werkingsschulden</t>
  </si>
  <si>
    <t>D. Ontvangen vooruitbetalingen</t>
  </si>
  <si>
    <t xml:space="preserve">E. Schulden mbt belast,bezold,soc last                       </t>
  </si>
  <si>
    <t xml:space="preserve">1. Belastingen                                                                          </t>
  </si>
  <si>
    <t>450/3</t>
  </si>
  <si>
    <t xml:space="preserve">2. Bezoldigingen en soc.lasten                                       </t>
  </si>
  <si>
    <t>454/9</t>
  </si>
  <si>
    <t xml:space="preserve">F. Overige schulden                                                             </t>
  </si>
  <si>
    <t>47/48</t>
  </si>
  <si>
    <t xml:space="preserve">X. Overlopende rekeningen passief                               </t>
  </si>
  <si>
    <t>492/3</t>
  </si>
  <si>
    <t>TOTAAL DER PASSIVA</t>
  </si>
  <si>
    <t>10/49</t>
  </si>
  <si>
    <t>Is de balans in evenwicht ?</t>
  </si>
  <si>
    <t>ja</t>
  </si>
  <si>
    <t>RESULTATENREKENING</t>
  </si>
  <si>
    <t>70/74</t>
  </si>
  <si>
    <t>60/64</t>
  </si>
  <si>
    <t>635/7</t>
  </si>
  <si>
    <t>640/8</t>
  </si>
  <si>
    <t>70/64</t>
  </si>
  <si>
    <t>70/65</t>
  </si>
  <si>
    <t>70/66</t>
  </si>
  <si>
    <t>A. Te bestemmen resultaat</t>
  </si>
  <si>
    <t>1. Resultaat van het boekjaar</t>
  </si>
  <si>
    <t>2. Overgedragen resultaat van het vorig boekjaar</t>
  </si>
  <si>
    <t>B. Onttrekking aan de reserves</t>
  </si>
  <si>
    <t>C. Toevoeging aan de reserves</t>
  </si>
  <si>
    <t>692</t>
  </si>
  <si>
    <t>D. Over te dragen resultaat</t>
  </si>
  <si>
    <t>693/793</t>
  </si>
  <si>
    <t>I. Werkingsopbrengsten</t>
  </si>
  <si>
    <t>A.  Werkingsopbrengsten</t>
  </si>
  <si>
    <t>B.  Wijziging in voorraad gereed product</t>
  </si>
  <si>
    <t>C.  Geproduceerde vaste activa</t>
  </si>
  <si>
    <t>D.  Andere werkingsopbrengsten</t>
  </si>
  <si>
    <t>II. Werkingskosten</t>
  </si>
  <si>
    <t>A. Goederen en producten</t>
  </si>
  <si>
    <t>1. Inkopen goederen en producten</t>
  </si>
  <si>
    <t>600/8</t>
  </si>
  <si>
    <t>2. Voorraadwijzigingen</t>
  </si>
  <si>
    <t>B.  Diensten en diverse leveringen</t>
  </si>
  <si>
    <t>C.  Bezoldigingen, sociale lasten en pensioenen</t>
  </si>
  <si>
    <t>D.  Afschr. en waardeverm. op OK, IVA en MVA</t>
  </si>
  <si>
    <t>E.  Waardeverminderingen op voorraden en werkingsvorderingen</t>
  </si>
  <si>
    <t>631/4</t>
  </si>
  <si>
    <t>F.  Voorzieningen voor risico's en kosten</t>
  </si>
  <si>
    <t>G.  Andere werkingskosten</t>
  </si>
  <si>
    <t>H.  Als herstructureringskosten geactiveerde werkingskosten (-)</t>
  </si>
  <si>
    <t>III. Werkingsresultaat</t>
  </si>
  <si>
    <t>IV. Financiële opbrengsten</t>
  </si>
  <si>
    <t>A.  Opbrengsten uit financiële vaste activa</t>
  </si>
  <si>
    <t>B.  Opbrengsten uit vlottende activa</t>
  </si>
  <si>
    <t>C. Overige financiële opbrengsten</t>
  </si>
  <si>
    <t>752/9</t>
  </si>
  <si>
    <t>V. Financiële kosten</t>
  </si>
  <si>
    <t>A.  Kosten van schulden</t>
  </si>
  <si>
    <t>B.  Waardevermind. op vlottende activa andere dan bedoeld onder II E</t>
  </si>
  <si>
    <t>C. Andere financiële kosten</t>
  </si>
  <si>
    <t>652/9</t>
  </si>
  <si>
    <t>VI. Resultaat van de gewone werkingsuitoefening</t>
  </si>
  <si>
    <t>code</t>
  </si>
  <si>
    <t xml:space="preserve">VIl. Uitzonderlijke opbrengsten </t>
  </si>
  <si>
    <t xml:space="preserve">A.  Terugn. afschr. en waardevermind. op immat. en materiële vaste activa </t>
  </si>
  <si>
    <t xml:space="preserve">B. Terugneming van waardeverminderingen op financiële vaste activa </t>
  </si>
  <si>
    <t xml:space="preserve">C. Terugneming van voorzieningen voor uitzonderlijke risico's en kosten </t>
  </si>
  <si>
    <t xml:space="preserve">D. Meerwaarden bij de realisatie van vaste activa </t>
  </si>
  <si>
    <t>E. Andere uitzonderlijke opbrengsten</t>
  </si>
  <si>
    <t>764/9</t>
  </si>
  <si>
    <t xml:space="preserve">VIll. Uitzonderlijke kosten </t>
  </si>
  <si>
    <t>A.  Uitz. afschr. en waardevermind. op OK, IVA en MVA</t>
  </si>
  <si>
    <t xml:space="preserve">B.  Waardeverminderingen op financiële vaste activa </t>
  </si>
  <si>
    <t xml:space="preserve">C.  Voorzieningen voor uitzonderlijke risico's en kosten </t>
  </si>
  <si>
    <t>D.  Minderwaarden bij de realisatie van vaste activa</t>
  </si>
  <si>
    <t>E.  Andere uitzonderlijke kosten</t>
  </si>
  <si>
    <t>664/8</t>
  </si>
  <si>
    <t>F.  Als herstructureringskosten geactiveerde uitzonderlijke kosten</t>
  </si>
  <si>
    <t>IX. Resultaat boekjaar voor belastingen</t>
  </si>
  <si>
    <t>X. Belastingen</t>
  </si>
  <si>
    <t>67/77</t>
  </si>
  <si>
    <t>Belastingen</t>
  </si>
  <si>
    <t>670/3</t>
  </si>
  <si>
    <t>Regularisatie van de belastingen</t>
  </si>
  <si>
    <t>XI. Resultaat van het boekjaar</t>
  </si>
  <si>
    <t>7/6</t>
  </si>
  <si>
    <t>E. Bijdragen van derden in het verlies</t>
  </si>
  <si>
    <t>UITGEBREIDE CASHFLOW</t>
  </si>
  <si>
    <t>Resultaat van het boekjaar</t>
  </si>
  <si>
    <t>Elementen uit het werkingsresultaat</t>
  </si>
  <si>
    <t>Afschrijvingen en waardeverminderingen op oprichtingskosten, immateriële en materiële vaste activa</t>
  </si>
  <si>
    <t>+</t>
  </si>
  <si>
    <t>Waardeverminderingen op voorraden en vorderingen</t>
  </si>
  <si>
    <t>Voorzieningen voor risico's en kosten (toevoeging / besteding en terugneming)</t>
  </si>
  <si>
    <t>Elementen uit het financieel resultaat</t>
  </si>
  <si>
    <t>In resultaat genomen kapitaalsubsidies</t>
  </si>
  <si>
    <t>Waardeverminderingen op andere vlottende activa</t>
  </si>
  <si>
    <t>Elementen uit het uitzonderlijk resultaat</t>
  </si>
  <si>
    <t>Terugneming van afschrijvingen en waardeverminderingen op immateriële en materiële vaste activa</t>
  </si>
  <si>
    <t>Terugneming van waardeverminderingen op financiële vaste activa</t>
  </si>
  <si>
    <t>Terugneming van voorzieningen voor uitzonderlijke risico's en kosten</t>
  </si>
  <si>
    <t>Uitzonderlijke afschrijvingen en waardeverminderingen op oprichtingskosten, immateriële en materiële vaste activa</t>
  </si>
  <si>
    <t>Waardeverminderingen op financiële vaste activa</t>
  </si>
  <si>
    <t>Voorzieningen voor uitzonderlijke risico's en kosten (toevoeging / besteding en terugneming)</t>
  </si>
  <si>
    <t>Minderwaarden op de realisatie van vaste activa</t>
  </si>
  <si>
    <t>Uitgebreide cashflow</t>
  </si>
  <si>
    <t>'70/69</t>
  </si>
  <si>
    <t>'792</t>
  </si>
  <si>
    <t>'790</t>
  </si>
  <si>
    <t>RESULTAATVERWERKING</t>
  </si>
  <si>
    <t>RATIO-ANALYSE</t>
  </si>
  <si>
    <t>Solvabiliteit (%)</t>
  </si>
  <si>
    <t>Netto marge (%)</t>
  </si>
  <si>
    <t>Rentabiliteit eigen vermogen (%)</t>
  </si>
  <si>
    <t>Liquiditeit</t>
  </si>
  <si>
    <t>Dekkingsgraad: interestdekking</t>
  </si>
  <si>
    <t>Dekkingsgraad: totale dekking</t>
  </si>
  <si>
    <t>Aflossingen</t>
  </si>
  <si>
    <t>FINANCIERING</t>
  </si>
  <si>
    <t>1.  Leasing en soortgelijke</t>
  </si>
  <si>
    <t>2.  Leningen</t>
  </si>
  <si>
    <t>A. Kredietinstellingen</t>
  </si>
  <si>
    <t>B. Overige leningen</t>
  </si>
  <si>
    <t>3.  Subsidies</t>
  </si>
  <si>
    <t>B. Gemeente</t>
  </si>
  <si>
    <t>C. Andere overheden</t>
  </si>
  <si>
    <t xml:space="preserve">4.  Schenking </t>
  </si>
  <si>
    <t>5.  Eigen middelen</t>
  </si>
  <si>
    <t xml:space="preserve">Geprojecteerde dekkingsgraad </t>
  </si>
  <si>
    <t>waarvan interest- en kapitaalsubsidies</t>
  </si>
  <si>
    <t>A. VIPA</t>
  </si>
  <si>
    <t xml:space="preserve">Totaal geraamde kostprijs </t>
  </si>
  <si>
    <t>70/69</t>
  </si>
  <si>
    <t>790</t>
  </si>
  <si>
    <t>B. Nationale Loterij</t>
  </si>
  <si>
    <t>C. Provincie</t>
  </si>
  <si>
    <t>D. Gemeente</t>
  </si>
  <si>
    <t>E. Andere overheden</t>
  </si>
  <si>
    <t>A. Provincie</t>
  </si>
  <si>
    <t>F. Derden(*)</t>
  </si>
  <si>
    <t>D. Derden(*)</t>
  </si>
  <si>
    <t xml:space="preserve">(*) gelieve te specifiëren </t>
  </si>
  <si>
    <t>Alleen de lijnen in het blauw zijn in te vullen.</t>
  </si>
  <si>
    <t>Lidgelden, legaten en subsidies</t>
  </si>
  <si>
    <t xml:space="preserve">I. Fondsen van de vereniging                                                                </t>
  </si>
  <si>
    <t>IV. Bestemde fondsen</t>
  </si>
  <si>
    <t>Bestemde fonsen voor investeringen</t>
  </si>
  <si>
    <t xml:space="preserve">V. Overgedragen winst(verlies)                               </t>
  </si>
  <si>
    <t xml:space="preserve">VI.Kapitaalsubsidies                                                 </t>
  </si>
  <si>
    <t>B. Voorzieningen voor schenkingen en legaten</t>
  </si>
  <si>
    <t>1. Achtergestelde leningen</t>
  </si>
  <si>
    <t>2. Niet achtergestelde obligatieleningen</t>
  </si>
  <si>
    <t>3. Leasingschulden</t>
  </si>
  <si>
    <t xml:space="preserve">4. Kredietinstellingen                                                             </t>
  </si>
  <si>
    <t xml:space="preserve">5. Overige leningen                                                                </t>
  </si>
  <si>
    <t>D. Lidgelden, legaten en subsidies</t>
  </si>
  <si>
    <t>E. Overige bedrijfsopbrengsten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</si>
</sst>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b/>
      <sz val="10"/>
      <color indexed="12"/>
      <name val="Arial"/>
      <family val="2"/>
    </font>
    <font>
      <b/>
      <sz val="10"/>
      <color indexed="12"/>
      <name val="Arial"/>
    </font>
    <font>
      <sz val="10"/>
      <color indexed="12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Arial"/>
    </font>
    <font>
      <i/>
      <sz val="10"/>
      <name val="Arial"/>
      <family val="2"/>
    </font>
    <font>
      <b/>
      <i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/>
    <xf numFmtId="0" fontId="3" fillId="0" borderId="0" xfId="0" quotePrefix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Protection="1"/>
    <xf numFmtId="0" fontId="6" fillId="0" borderId="0" xfId="0" applyFont="1" applyFill="1" applyAlignment="1" applyProtection="1">
      <alignment horizontal="left"/>
    </xf>
    <xf numFmtId="0" fontId="6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NumberFormat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NumberFormat="1" applyFont="1" applyFill="1" applyAlignment="1" applyProtection="1">
      <alignment horizontal="left"/>
    </xf>
    <xf numFmtId="3" fontId="8" fillId="0" borderId="0" xfId="0" applyNumberFormat="1" applyFont="1" applyFill="1" applyProtection="1">
      <protection locked="0"/>
    </xf>
    <xf numFmtId="0" fontId="7" fillId="0" borderId="0" xfId="0" quotePrefix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fill"/>
    </xf>
    <xf numFmtId="16" fontId="7" fillId="0" borderId="0" xfId="0" quotePrefix="1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17" fontId="7" fillId="0" borderId="0" xfId="0" quotePrefix="1" applyNumberFormat="1" applyFont="1" applyFill="1" applyAlignment="1" applyProtection="1">
      <alignment horizontal="left"/>
    </xf>
    <xf numFmtId="3" fontId="4" fillId="0" borderId="0" xfId="0" applyNumberFormat="1" applyFont="1" applyFill="1" applyProtection="1">
      <protection locked="0"/>
    </xf>
    <xf numFmtId="0" fontId="0" fillId="0" borderId="0" xfId="0" applyNumberFormat="1" applyFill="1" applyAlignment="1" applyProtection="1">
      <alignment horizontal="left"/>
    </xf>
    <xf numFmtId="3" fontId="5" fillId="0" borderId="0" xfId="0" applyNumberFormat="1" applyFont="1" applyFill="1" applyProtection="1"/>
    <xf numFmtId="0" fontId="0" fillId="0" borderId="0" xfId="0" quotePrefix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3" fontId="9" fillId="0" borderId="0" xfId="0" applyNumberFormat="1" applyFont="1" applyFill="1" applyProtection="1"/>
    <xf numFmtId="0" fontId="0" fillId="0" borderId="0" xfId="0" applyFill="1" applyProtection="1"/>
    <xf numFmtId="0" fontId="6" fillId="0" borderId="0" xfId="0" applyFont="1" applyFill="1"/>
    <xf numFmtId="0" fontId="0" fillId="0" borderId="0" xfId="0" applyAlignment="1">
      <alignment horizontal="center"/>
    </xf>
    <xf numFmtId="3" fontId="0" fillId="0" borderId="0" xfId="0" applyNumberFormat="1"/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Protection="1"/>
    <xf numFmtId="0" fontId="7" fillId="0" borderId="0" xfId="0" applyFont="1" applyFill="1" applyProtection="1"/>
    <xf numFmtId="3" fontId="2" fillId="0" borderId="0" xfId="0" applyNumberFormat="1" applyFont="1" applyFill="1" applyProtection="1">
      <protection locked="0"/>
    </xf>
    <xf numFmtId="3" fontId="7" fillId="0" borderId="0" xfId="0" applyNumberFormat="1" applyFont="1" applyFill="1" applyProtection="1"/>
    <xf numFmtId="0" fontId="0" fillId="0" borderId="0" xfId="0" quotePrefix="1" applyNumberFormat="1" applyFill="1" applyAlignment="1" applyProtection="1">
      <alignment horizontal="center"/>
    </xf>
    <xf numFmtId="16" fontId="9" fillId="0" borderId="0" xfId="0" quotePrefix="1" applyNumberFormat="1" applyFont="1" applyFill="1" applyAlignment="1" applyProtection="1">
      <alignment horizontal="center"/>
    </xf>
    <xf numFmtId="0" fontId="4" fillId="0" borderId="0" xfId="0" quotePrefix="1" applyNumberFormat="1" applyFont="1" applyFill="1" applyAlignment="1" applyProtection="1">
      <alignment horizontal="center"/>
    </xf>
    <xf numFmtId="0" fontId="6" fillId="0" borderId="0" xfId="0" applyFont="1" applyFill="1" applyBorder="1" applyProtection="1"/>
    <xf numFmtId="0" fontId="7" fillId="0" borderId="0" xfId="0" applyNumberFormat="1" applyFont="1" applyFill="1" applyProtection="1"/>
    <xf numFmtId="3" fontId="6" fillId="0" borderId="1" xfId="0" applyNumberFormat="1" applyFont="1" applyBorder="1"/>
    <xf numFmtId="0" fontId="12" fillId="0" borderId="0" xfId="0" applyFont="1"/>
    <xf numFmtId="0" fontId="0" fillId="0" borderId="0" xfId="0" applyNumberFormat="1" applyFill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10" fillId="0" borderId="0" xfId="0" applyNumberFormat="1" applyFont="1" applyFill="1" applyBorder="1" applyProtection="1">
      <protection locked="0"/>
    </xf>
    <xf numFmtId="1" fontId="7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" fontId="7" fillId="0" borderId="0" xfId="0" quotePrefix="1" applyNumberFormat="1" applyFont="1" applyBorder="1" applyAlignment="1" applyProtection="1">
      <alignment horizontal="center"/>
    </xf>
    <xf numFmtId="1" fontId="7" fillId="0" borderId="0" xfId="0" quotePrefix="1" applyNumberFormat="1" applyFont="1" applyBorder="1" applyAlignment="1" applyProtection="1">
      <alignment horizontal="center"/>
    </xf>
    <xf numFmtId="1" fontId="4" fillId="0" borderId="0" xfId="0" quotePrefix="1" applyNumberFormat="1" applyFont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3" fontId="0" fillId="0" borderId="0" xfId="0" applyNumberFormat="1" applyProtection="1">
      <protection locked="0"/>
    </xf>
    <xf numFmtId="3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3" fontId="12" fillId="0" borderId="0" xfId="0" applyNumberFormat="1" applyFont="1" applyFill="1" applyBorder="1" applyProtection="1"/>
    <xf numFmtId="3" fontId="7" fillId="0" borderId="0" xfId="0" applyNumberFormat="1" applyFont="1" applyProtection="1">
      <protection locked="0"/>
    </xf>
    <xf numFmtId="3" fontId="7" fillId="0" borderId="0" xfId="0" applyNumberFormat="1" applyFont="1"/>
    <xf numFmtId="2" fontId="7" fillId="0" borderId="0" xfId="0" applyNumberFormat="1" applyFont="1" applyFill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0" fillId="0" borderId="3" xfId="0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2" fillId="0" borderId="5" xfId="0" applyFont="1" applyBorder="1" applyProtection="1"/>
    <xf numFmtId="0" fontId="6" fillId="0" borderId="5" xfId="0" applyFont="1" applyFill="1" applyBorder="1" applyProtection="1"/>
    <xf numFmtId="0" fontId="7" fillId="0" borderId="1" xfId="0" applyFont="1" applyBorder="1" applyProtection="1"/>
    <xf numFmtId="0" fontId="6" fillId="0" borderId="10" xfId="0" applyFont="1" applyBorder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/>
    </xf>
    <xf numFmtId="0" fontId="7" fillId="0" borderId="11" xfId="0" applyFont="1" applyBorder="1" applyProtection="1"/>
    <xf numFmtId="0" fontId="6" fillId="0" borderId="11" xfId="0" applyFont="1" applyBorder="1" applyAlignment="1" applyProtection="1">
      <alignment horizontal="center"/>
    </xf>
    <xf numFmtId="0" fontId="7" fillId="0" borderId="2" xfId="0" applyFont="1" applyBorder="1" applyProtection="1"/>
    <xf numFmtId="16" fontId="7" fillId="0" borderId="12" xfId="0" quotePrefix="1" applyNumberFormat="1" applyFont="1" applyBorder="1" applyAlignment="1" applyProtection="1">
      <alignment horizontal="center"/>
    </xf>
    <xf numFmtId="0" fontId="7" fillId="0" borderId="3" xfId="0" applyFont="1" applyBorder="1" applyProtection="1"/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Protection="1"/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Protection="1"/>
    <xf numFmtId="0" fontId="7" fillId="0" borderId="19" xfId="0" applyFont="1" applyBorder="1" applyAlignment="1" applyProtection="1">
      <alignment horizontal="center"/>
    </xf>
    <xf numFmtId="0" fontId="4" fillId="0" borderId="1" xfId="0" applyFont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1" xfId="0" applyFont="1" applyBorder="1" applyProtection="1"/>
    <xf numFmtId="0" fontId="0" fillId="0" borderId="11" xfId="0" applyBorder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Alignment="1" applyProtection="1">
      <alignment horizontal="center"/>
    </xf>
    <xf numFmtId="3" fontId="6" fillId="0" borderId="20" xfId="0" applyNumberFormat="1" applyFont="1" applyBorder="1" applyAlignment="1" applyProtection="1"/>
    <xf numFmtId="3" fontId="6" fillId="0" borderId="21" xfId="0" applyNumberFormat="1" applyFont="1" applyBorder="1" applyAlignment="1" applyProtection="1"/>
    <xf numFmtId="3" fontId="0" fillId="0" borderId="22" xfId="0" applyNumberFormat="1" applyBorder="1" applyAlignment="1" applyProtection="1"/>
    <xf numFmtId="3" fontId="0" fillId="0" borderId="23" xfId="0" applyNumberFormat="1" applyBorder="1" applyAlignment="1" applyProtection="1"/>
    <xf numFmtId="3" fontId="0" fillId="0" borderId="24" xfId="0" applyNumberFormat="1" applyBorder="1" applyAlignment="1" applyProtection="1"/>
    <xf numFmtId="3" fontId="0" fillId="0" borderId="25" xfId="0" applyNumberFormat="1" applyBorder="1" applyAlignment="1" applyProtection="1"/>
    <xf numFmtId="3" fontId="0" fillId="0" borderId="26" xfId="0" applyNumberFormat="1" applyBorder="1" applyAlignment="1" applyProtection="1"/>
    <xf numFmtId="3" fontId="0" fillId="0" borderId="27" xfId="0" applyNumberFormat="1" applyBorder="1" applyAlignment="1" applyProtection="1"/>
    <xf numFmtId="3" fontId="0" fillId="0" borderId="28" xfId="0" applyNumberFormat="1" applyBorder="1" applyAlignment="1" applyProtection="1"/>
    <xf numFmtId="3" fontId="0" fillId="0" borderId="29" xfId="0" applyNumberFormat="1" applyBorder="1" applyAlignment="1" applyProtection="1"/>
    <xf numFmtId="3" fontId="6" fillId="0" borderId="1" xfId="0" applyNumberFormat="1" applyFont="1" applyBorder="1" applyAlignment="1" applyProtection="1"/>
    <xf numFmtId="4" fontId="6" fillId="0" borderId="1" xfId="0" applyNumberFormat="1" applyFont="1" applyBorder="1" applyAlignment="1" applyProtection="1">
      <alignment horizontal="right"/>
    </xf>
    <xf numFmtId="4" fontId="6" fillId="0" borderId="5" xfId="0" applyNumberFormat="1" applyFont="1" applyBorder="1" applyAlignment="1" applyProtection="1">
      <alignment horizontal="right"/>
    </xf>
    <xf numFmtId="0" fontId="13" fillId="0" borderId="0" xfId="0" applyFont="1" applyFill="1" applyProtection="1"/>
    <xf numFmtId="3" fontId="2" fillId="0" borderId="1" xfId="0" applyNumberFormat="1" applyFont="1" applyBorder="1" applyAlignment="1" applyProtection="1">
      <protection locked="0"/>
    </xf>
    <xf numFmtId="3" fontId="2" fillId="0" borderId="20" xfId="0" applyNumberFormat="1" applyFont="1" applyBorder="1" applyAlignment="1" applyProtection="1">
      <protection locked="0"/>
    </xf>
    <xf numFmtId="3" fontId="2" fillId="0" borderId="21" xfId="0" applyNumberFormat="1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Protection="1"/>
    <xf numFmtId="0" fontId="4" fillId="0" borderId="3" xfId="0" applyFont="1" applyBorder="1" applyProtection="1"/>
    <xf numFmtId="0" fontId="0" fillId="0" borderId="2" xfId="0" applyBorder="1" applyProtection="1"/>
    <xf numFmtId="0" fontId="6" fillId="0" borderId="1" xfId="0" applyFont="1" applyBorder="1" applyAlignment="1" applyProtection="1">
      <alignment horizontal="center" vertical="center" wrapText="1"/>
    </xf>
    <xf numFmtId="1" fontId="6" fillId="0" borderId="20" xfId="0" applyNumberFormat="1" applyFont="1" applyBorder="1" applyAlignment="1" applyProtection="1">
      <alignment horizontal="center" vertical="center"/>
    </xf>
    <xf numFmtId="1" fontId="6" fillId="0" borderId="2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3" fontId="4" fillId="0" borderId="11" xfId="0" applyNumberFormat="1" applyFont="1" applyBorder="1" applyProtection="1">
      <protection locked="0"/>
    </xf>
    <xf numFmtId="3" fontId="4" fillId="0" borderId="31" xfId="0" applyNumberFormat="1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3" fontId="6" fillId="0" borderId="1" xfId="0" applyNumberFormat="1" applyFont="1" applyBorder="1" applyProtection="1"/>
    <xf numFmtId="3" fontId="6" fillId="0" borderId="20" xfId="0" applyNumberFormat="1" applyFont="1" applyBorder="1" applyProtection="1"/>
    <xf numFmtId="3" fontId="6" fillId="0" borderId="21" xfId="0" applyNumberFormat="1" applyFont="1" applyBorder="1" applyProtection="1"/>
    <xf numFmtId="3" fontId="4" fillId="0" borderId="0" xfId="0" applyNumberFormat="1" applyFont="1" applyBorder="1" applyProtection="1">
      <protection locked="0"/>
    </xf>
    <xf numFmtId="3" fontId="4" fillId="0" borderId="22" xfId="0" applyNumberFormat="1" applyFont="1" applyBorder="1" applyProtection="1">
      <protection locked="0"/>
    </xf>
    <xf numFmtId="3" fontId="4" fillId="0" borderId="29" xfId="0" applyNumberFormat="1" applyFont="1" applyBorder="1" applyProtection="1">
      <protection locked="0"/>
    </xf>
    <xf numFmtId="3" fontId="6" fillId="0" borderId="32" xfId="0" applyNumberFormat="1" applyFont="1" applyBorder="1" applyProtection="1"/>
    <xf numFmtId="3" fontId="2" fillId="0" borderId="30" xfId="0" applyNumberFormat="1" applyFont="1" applyBorder="1" applyProtection="1">
      <protection locked="0"/>
    </xf>
    <xf numFmtId="3" fontId="2" fillId="0" borderId="20" xfId="0" applyNumberFormat="1" applyFont="1" applyBorder="1" applyProtection="1">
      <protection locked="0"/>
    </xf>
    <xf numFmtId="3" fontId="2" fillId="0" borderId="21" xfId="0" applyNumberFormat="1" applyFont="1" applyBorder="1" applyProtection="1">
      <protection locked="0"/>
    </xf>
    <xf numFmtId="0" fontId="10" fillId="0" borderId="0" xfId="0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left"/>
    </xf>
    <xf numFmtId="3" fontId="10" fillId="0" borderId="0" xfId="0" applyNumberFormat="1" applyFont="1" applyFill="1" applyProtection="1">
      <protection locked="0"/>
    </xf>
    <xf numFmtId="0" fontId="4" fillId="0" borderId="0" xfId="0" applyFont="1"/>
    <xf numFmtId="0" fontId="4" fillId="0" borderId="33" xfId="0" applyFont="1" applyBorder="1" applyAlignment="1" applyProtection="1">
      <alignment horizontal="righ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selection activeCell="B6" sqref="B6"/>
    </sheetView>
  </sheetViews>
  <sheetFormatPr defaultRowHeight="12.75" x14ac:dyDescent="0.2"/>
  <cols>
    <col min="1" max="1" width="64.28515625" style="28" bestFit="1" customWidth="1"/>
    <col min="2" max="2" width="11.42578125" style="23" customWidth="1"/>
    <col min="3" max="5" width="16.7109375" style="29" customWidth="1"/>
  </cols>
  <sheetData>
    <row r="1" spans="1:5" x14ac:dyDescent="0.2">
      <c r="A1" s="132" t="s">
        <v>215</v>
      </c>
    </row>
    <row r="3" spans="1:5" x14ac:dyDescent="0.2">
      <c r="A3" s="3" t="s">
        <v>0</v>
      </c>
      <c r="B3" s="49"/>
      <c r="C3" s="2"/>
      <c r="D3" s="2"/>
      <c r="E3" s="3"/>
    </row>
    <row r="4" spans="1:5" x14ac:dyDescent="0.2">
      <c r="A4" s="3" t="s">
        <v>1</v>
      </c>
      <c r="B4" s="49"/>
      <c r="C4" s="4"/>
      <c r="D4" s="4"/>
      <c r="E4" s="3"/>
    </row>
    <row r="5" spans="1:5" x14ac:dyDescent="0.2">
      <c r="A5" s="3" t="s">
        <v>2</v>
      </c>
      <c r="B5" s="49">
        <v>2014</v>
      </c>
      <c r="C5" s="4"/>
      <c r="D5" s="4"/>
      <c r="E5" s="4"/>
    </row>
    <row r="6" spans="1:5" x14ac:dyDescent="0.2">
      <c r="A6" s="3" t="s">
        <v>3</v>
      </c>
      <c r="B6" s="49"/>
      <c r="C6" s="4"/>
      <c r="D6" s="4"/>
      <c r="E6" s="4"/>
    </row>
    <row r="7" spans="1:5" x14ac:dyDescent="0.2">
      <c r="A7" s="5"/>
      <c r="B7" s="1" t="s">
        <v>4</v>
      </c>
      <c r="C7" s="6">
        <f>D7-1</f>
        <v>2012</v>
      </c>
      <c r="D7" s="6">
        <f>E7-1</f>
        <v>2013</v>
      </c>
      <c r="E7" s="6">
        <f>B5</f>
        <v>2014</v>
      </c>
    </row>
    <row r="8" spans="1:5" x14ac:dyDescent="0.2">
      <c r="A8" s="7" t="s">
        <v>5</v>
      </c>
      <c r="B8" s="8"/>
      <c r="C8" s="9"/>
      <c r="D8" s="9"/>
      <c r="E8" s="9"/>
    </row>
    <row r="9" spans="1:5" x14ac:dyDescent="0.2">
      <c r="A9" s="10"/>
      <c r="B9" s="11"/>
      <c r="C9" s="50"/>
      <c r="D9" s="50"/>
      <c r="E9" s="50"/>
    </row>
    <row r="10" spans="1:5" x14ac:dyDescent="0.2">
      <c r="A10" s="12" t="s">
        <v>6</v>
      </c>
      <c r="B10" s="13" t="s">
        <v>7</v>
      </c>
      <c r="C10" s="9">
        <f>SUM(C11,C23)</f>
        <v>0</v>
      </c>
      <c r="D10" s="9">
        <f>SUM(D11,D23)</f>
        <v>0</v>
      </c>
      <c r="E10" s="9">
        <f>SUM(E11,E23)</f>
        <v>0</v>
      </c>
    </row>
    <row r="11" spans="1:5" x14ac:dyDescent="0.2">
      <c r="A11" s="12" t="s">
        <v>8</v>
      </c>
      <c r="B11" s="13" t="s">
        <v>9</v>
      </c>
      <c r="C11" s="9">
        <f>SUM(C12,C13,C14,C21)</f>
        <v>0</v>
      </c>
      <c r="D11" s="9">
        <f>SUM(D12,D13,D14,D21)</f>
        <v>0</v>
      </c>
      <c r="E11" s="9">
        <f>SUM(E12,E13,E14,E21)</f>
        <v>0</v>
      </c>
    </row>
    <row r="12" spans="1:5" x14ac:dyDescent="0.2">
      <c r="A12" s="14" t="s">
        <v>10</v>
      </c>
      <c r="B12" s="15">
        <v>20</v>
      </c>
      <c r="C12" s="16">
        <v>0</v>
      </c>
      <c r="D12" s="16">
        <v>0</v>
      </c>
      <c r="E12" s="16">
        <v>0</v>
      </c>
    </row>
    <row r="13" spans="1:5" x14ac:dyDescent="0.2">
      <c r="A13" s="14" t="s">
        <v>11</v>
      </c>
      <c r="B13" s="15">
        <v>21</v>
      </c>
      <c r="C13" s="16">
        <v>0</v>
      </c>
      <c r="D13" s="16">
        <v>0</v>
      </c>
      <c r="E13" s="16">
        <v>0</v>
      </c>
    </row>
    <row r="14" spans="1:5" x14ac:dyDescent="0.2">
      <c r="A14" s="17" t="s">
        <v>12</v>
      </c>
      <c r="B14" s="13" t="s">
        <v>13</v>
      </c>
      <c r="C14" s="9">
        <f>SUM(C15:C20)</f>
        <v>0</v>
      </c>
      <c r="D14" s="9">
        <f>SUM(D15:D20)</f>
        <v>0</v>
      </c>
      <c r="E14" s="9">
        <f>SUM(E15:E20)</f>
        <v>0</v>
      </c>
    </row>
    <row r="15" spans="1:5" x14ac:dyDescent="0.2">
      <c r="A15" s="14" t="s">
        <v>14</v>
      </c>
      <c r="B15" s="15">
        <v>22</v>
      </c>
      <c r="C15" s="16">
        <v>0</v>
      </c>
      <c r="D15" s="16">
        <v>0</v>
      </c>
      <c r="E15" s="16">
        <v>0</v>
      </c>
    </row>
    <row r="16" spans="1:5" x14ac:dyDescent="0.2">
      <c r="A16" s="14" t="s">
        <v>15</v>
      </c>
      <c r="B16" s="15">
        <v>23</v>
      </c>
      <c r="C16" s="16">
        <v>0</v>
      </c>
      <c r="D16" s="16">
        <v>0</v>
      </c>
      <c r="E16" s="16">
        <v>0</v>
      </c>
    </row>
    <row r="17" spans="1:9" x14ac:dyDescent="0.2">
      <c r="A17" s="14" t="s">
        <v>16</v>
      </c>
      <c r="B17" s="15">
        <v>24</v>
      </c>
      <c r="C17" s="16">
        <v>0</v>
      </c>
      <c r="D17" s="16">
        <v>0</v>
      </c>
      <c r="E17" s="16">
        <v>0</v>
      </c>
    </row>
    <row r="18" spans="1:9" x14ac:dyDescent="0.2">
      <c r="A18" s="14" t="s">
        <v>17</v>
      </c>
      <c r="B18" s="15">
        <v>25</v>
      </c>
      <c r="C18" s="16">
        <v>0</v>
      </c>
      <c r="D18" s="16">
        <v>0</v>
      </c>
      <c r="E18" s="16">
        <v>0</v>
      </c>
    </row>
    <row r="19" spans="1:9" x14ac:dyDescent="0.2">
      <c r="A19" s="14" t="s">
        <v>18</v>
      </c>
      <c r="B19" s="15">
        <v>26</v>
      </c>
      <c r="C19" s="16">
        <v>0</v>
      </c>
      <c r="D19" s="16">
        <v>0</v>
      </c>
      <c r="E19" s="16">
        <v>0</v>
      </c>
    </row>
    <row r="20" spans="1:9" x14ac:dyDescent="0.2">
      <c r="A20" s="14" t="s">
        <v>19</v>
      </c>
      <c r="B20" s="15">
        <v>27</v>
      </c>
      <c r="C20" s="16">
        <v>0</v>
      </c>
      <c r="D20" s="16">
        <v>0</v>
      </c>
      <c r="E20" s="16">
        <v>0</v>
      </c>
      <c r="I20" s="48"/>
    </row>
    <row r="21" spans="1:9" x14ac:dyDescent="0.2">
      <c r="A21" s="14" t="s">
        <v>20</v>
      </c>
      <c r="B21" s="15">
        <v>28</v>
      </c>
      <c r="C21" s="16">
        <v>0</v>
      </c>
      <c r="D21" s="16">
        <v>0</v>
      </c>
      <c r="E21" s="16">
        <v>0</v>
      </c>
    </row>
    <row r="22" spans="1:9" x14ac:dyDescent="0.2">
      <c r="A22" s="18" t="s">
        <v>21</v>
      </c>
      <c r="B22" s="13"/>
      <c r="C22" s="50"/>
      <c r="D22" s="50"/>
      <c r="E22" s="50"/>
    </row>
    <row r="23" spans="1:9" x14ac:dyDescent="0.2">
      <c r="A23" s="17" t="s">
        <v>22</v>
      </c>
      <c r="B23" s="13" t="s">
        <v>23</v>
      </c>
      <c r="C23" s="9">
        <f>SUM(C24:C25,C27,C30,C31,C32)</f>
        <v>0</v>
      </c>
      <c r="D23" s="9">
        <f>SUM(D24:D25,D27,D30,D31,D32)</f>
        <v>0</v>
      </c>
      <c r="E23" s="9">
        <f>SUM(E24:E25,E27,E30,E31,E32)</f>
        <v>0</v>
      </c>
    </row>
    <row r="24" spans="1:9" x14ac:dyDescent="0.2">
      <c r="A24" s="14" t="s">
        <v>24</v>
      </c>
      <c r="B24" s="15">
        <v>29</v>
      </c>
      <c r="C24" s="16">
        <v>0</v>
      </c>
      <c r="D24" s="16">
        <v>0</v>
      </c>
      <c r="E24" s="16">
        <v>0</v>
      </c>
    </row>
    <row r="25" spans="1:9" x14ac:dyDescent="0.2">
      <c r="A25" s="17" t="s">
        <v>25</v>
      </c>
      <c r="B25" s="13">
        <v>3</v>
      </c>
      <c r="C25" s="9">
        <f>SUM(C26)</f>
        <v>0</v>
      </c>
      <c r="D25" s="9">
        <f>SUM(D26)</f>
        <v>0</v>
      </c>
      <c r="E25" s="9">
        <f>SUM(E26)</f>
        <v>0</v>
      </c>
    </row>
    <row r="26" spans="1:9" x14ac:dyDescent="0.2">
      <c r="A26" s="14" t="s">
        <v>26</v>
      </c>
      <c r="B26" s="15">
        <v>30</v>
      </c>
      <c r="C26" s="16">
        <v>0</v>
      </c>
      <c r="D26" s="16">
        <v>0</v>
      </c>
      <c r="E26" s="16">
        <v>0</v>
      </c>
    </row>
    <row r="27" spans="1:9" x14ac:dyDescent="0.2">
      <c r="A27" s="17" t="s">
        <v>27</v>
      </c>
      <c r="B27" s="13" t="s">
        <v>28</v>
      </c>
      <c r="C27" s="9">
        <f>SUM(C28:C29)</f>
        <v>0</v>
      </c>
      <c r="D27" s="9">
        <f>SUM(D28:D29)</f>
        <v>0</v>
      </c>
      <c r="E27" s="9">
        <f>SUM(E28:E29)</f>
        <v>0</v>
      </c>
    </row>
    <row r="28" spans="1:9" x14ac:dyDescent="0.2">
      <c r="A28" s="14" t="s">
        <v>29</v>
      </c>
      <c r="B28" s="15">
        <v>40</v>
      </c>
      <c r="C28" s="16">
        <v>0</v>
      </c>
      <c r="D28" s="16">
        <v>0</v>
      </c>
      <c r="E28" s="16">
        <v>0</v>
      </c>
    </row>
    <row r="29" spans="1:9" x14ac:dyDescent="0.2">
      <c r="A29" s="14" t="s">
        <v>30</v>
      </c>
      <c r="B29" s="15">
        <v>41</v>
      </c>
      <c r="C29" s="16">
        <v>0</v>
      </c>
      <c r="D29" s="16">
        <v>0</v>
      </c>
      <c r="E29" s="16">
        <v>0</v>
      </c>
    </row>
    <row r="30" spans="1:9" x14ac:dyDescent="0.2">
      <c r="A30" s="14" t="s">
        <v>31</v>
      </c>
      <c r="B30" s="15" t="s">
        <v>32</v>
      </c>
      <c r="C30" s="16">
        <v>0</v>
      </c>
      <c r="D30" s="16">
        <v>0</v>
      </c>
      <c r="E30" s="16">
        <v>0</v>
      </c>
    </row>
    <row r="31" spans="1:9" x14ac:dyDescent="0.2">
      <c r="A31" s="14" t="s">
        <v>33</v>
      </c>
      <c r="B31" s="15" t="s">
        <v>34</v>
      </c>
      <c r="C31" s="16">
        <v>0</v>
      </c>
      <c r="D31" s="16">
        <v>0</v>
      </c>
      <c r="E31" s="16">
        <v>0</v>
      </c>
    </row>
    <row r="32" spans="1:9" x14ac:dyDescent="0.2">
      <c r="A32" s="14" t="s">
        <v>35</v>
      </c>
      <c r="B32" s="15" t="s">
        <v>36</v>
      </c>
      <c r="C32" s="16">
        <v>0</v>
      </c>
      <c r="D32" s="16">
        <v>0</v>
      </c>
      <c r="E32" s="16">
        <v>0</v>
      </c>
    </row>
    <row r="33" spans="1:5" x14ac:dyDescent="0.2">
      <c r="A33" s="18" t="s">
        <v>37</v>
      </c>
      <c r="B33" s="13"/>
      <c r="C33" s="50"/>
      <c r="D33" s="50"/>
      <c r="E33" s="50"/>
    </row>
    <row r="34" spans="1:5" x14ac:dyDescent="0.2">
      <c r="A34" s="12" t="s">
        <v>38</v>
      </c>
      <c r="B34" s="13" t="s">
        <v>39</v>
      </c>
      <c r="C34" s="9">
        <f>SUM(C10)</f>
        <v>0</v>
      </c>
      <c r="D34" s="9">
        <f>SUM(D10)</f>
        <v>0</v>
      </c>
      <c r="E34" s="9">
        <f>SUM(E10)</f>
        <v>0</v>
      </c>
    </row>
    <row r="35" spans="1:5" x14ac:dyDescent="0.2">
      <c r="A35" s="18" t="s">
        <v>40</v>
      </c>
      <c r="B35" s="13"/>
      <c r="C35" s="9"/>
      <c r="D35" s="9"/>
      <c r="E35" s="9"/>
    </row>
    <row r="36" spans="1:5" x14ac:dyDescent="0.2">
      <c r="A36" s="18" t="s">
        <v>41</v>
      </c>
      <c r="B36" s="13"/>
      <c r="C36" s="9"/>
      <c r="D36" s="9"/>
      <c r="E36" s="9"/>
    </row>
    <row r="37" spans="1:5" x14ac:dyDescent="0.2">
      <c r="A37" s="12" t="s">
        <v>42</v>
      </c>
      <c r="B37" s="13"/>
      <c r="C37" s="9">
        <f>SUM(C38,C46,C54)</f>
        <v>0</v>
      </c>
      <c r="D37" s="9">
        <f>SUM(D38,D46,D54)</f>
        <v>0</v>
      </c>
      <c r="E37" s="9">
        <f>SUM(E38,E46,E54)</f>
        <v>0</v>
      </c>
    </row>
    <row r="38" spans="1:5" x14ac:dyDescent="0.2">
      <c r="A38" s="17" t="s">
        <v>43</v>
      </c>
      <c r="B38" s="19" t="s">
        <v>44</v>
      </c>
      <c r="C38" s="9">
        <f>SUM(C39:C41,C43:C44)</f>
        <v>0</v>
      </c>
      <c r="D38" s="9">
        <f>SUM(D39:D41,D43:D44)</f>
        <v>0</v>
      </c>
      <c r="E38" s="9">
        <f>SUM(E39:E41,E43:E44)</f>
        <v>0</v>
      </c>
    </row>
    <row r="39" spans="1:5" x14ac:dyDescent="0.2">
      <c r="A39" s="14" t="s">
        <v>217</v>
      </c>
      <c r="B39" s="15">
        <v>10</v>
      </c>
      <c r="C39" s="16">
        <v>0</v>
      </c>
      <c r="D39" s="16">
        <v>0</v>
      </c>
      <c r="E39" s="16">
        <v>0</v>
      </c>
    </row>
    <row r="40" spans="1:5" x14ac:dyDescent="0.2">
      <c r="A40" s="14" t="s">
        <v>45</v>
      </c>
      <c r="B40" s="15">
        <v>12</v>
      </c>
      <c r="C40" s="16">
        <v>0</v>
      </c>
      <c r="D40" s="16">
        <v>0</v>
      </c>
      <c r="E40" s="16">
        <v>0</v>
      </c>
    </row>
    <row r="41" spans="1:5" x14ac:dyDescent="0.2">
      <c r="A41" s="20" t="s">
        <v>218</v>
      </c>
      <c r="B41" s="15">
        <v>13</v>
      </c>
      <c r="C41" s="16">
        <v>0</v>
      </c>
      <c r="D41" s="16">
        <v>0</v>
      </c>
      <c r="E41" s="16">
        <v>0</v>
      </c>
    </row>
    <row r="42" spans="1:5" x14ac:dyDescent="0.2">
      <c r="A42" s="163" t="s">
        <v>219</v>
      </c>
      <c r="B42" s="164">
        <v>131</v>
      </c>
      <c r="C42" s="165">
        <v>0</v>
      </c>
      <c r="D42" s="165">
        <v>0</v>
      </c>
      <c r="E42" s="165">
        <v>0</v>
      </c>
    </row>
    <row r="43" spans="1:5" x14ac:dyDescent="0.2">
      <c r="A43" s="14" t="s">
        <v>220</v>
      </c>
      <c r="B43" s="15">
        <v>14</v>
      </c>
      <c r="C43" s="16">
        <v>0</v>
      </c>
      <c r="D43" s="16">
        <v>0</v>
      </c>
      <c r="E43" s="16">
        <v>0</v>
      </c>
    </row>
    <row r="44" spans="1:5" x14ac:dyDescent="0.2">
      <c r="A44" s="14" t="s">
        <v>221</v>
      </c>
      <c r="B44" s="15">
        <v>15</v>
      </c>
      <c r="C44" s="16">
        <v>0</v>
      </c>
      <c r="D44" s="16">
        <v>0</v>
      </c>
      <c r="E44" s="16">
        <v>0</v>
      </c>
    </row>
    <row r="45" spans="1:5" x14ac:dyDescent="0.2">
      <c r="A45" s="18" t="s">
        <v>21</v>
      </c>
      <c r="B45" s="13" t="s">
        <v>21</v>
      </c>
      <c r="C45" s="50"/>
      <c r="D45" s="50"/>
      <c r="E45" s="50"/>
    </row>
    <row r="46" spans="1:5" x14ac:dyDescent="0.2">
      <c r="A46" s="17" t="s">
        <v>46</v>
      </c>
      <c r="B46" s="13">
        <v>16</v>
      </c>
      <c r="C46" s="9">
        <f>C47+C52</f>
        <v>0</v>
      </c>
      <c r="D46" s="9">
        <f>D47+D52</f>
        <v>0</v>
      </c>
      <c r="E46" s="9">
        <f>E47+E52</f>
        <v>0</v>
      </c>
    </row>
    <row r="47" spans="1:5" x14ac:dyDescent="0.2">
      <c r="A47" s="12" t="s">
        <v>47</v>
      </c>
      <c r="B47" s="13" t="s">
        <v>48</v>
      </c>
      <c r="C47" s="9">
        <f>SUM(C48:C51)</f>
        <v>0</v>
      </c>
      <c r="D47" s="9">
        <f>SUM(D48:D51)</f>
        <v>0</v>
      </c>
      <c r="E47" s="9">
        <f>SUM(E48:E51)</f>
        <v>0</v>
      </c>
    </row>
    <row r="48" spans="1:5" x14ac:dyDescent="0.2">
      <c r="A48" s="20" t="s">
        <v>49</v>
      </c>
      <c r="B48" s="15">
        <v>160</v>
      </c>
      <c r="C48" s="16">
        <f>SUM(C49:C51)</f>
        <v>0</v>
      </c>
      <c r="D48" s="16">
        <f>SUM(D49:D51)</f>
        <v>0</v>
      </c>
      <c r="E48" s="16">
        <v>0</v>
      </c>
    </row>
    <row r="49" spans="1:5" x14ac:dyDescent="0.2">
      <c r="A49" s="20" t="s">
        <v>50</v>
      </c>
      <c r="B49" s="15">
        <v>160</v>
      </c>
      <c r="C49" s="16">
        <v>0</v>
      </c>
      <c r="D49" s="16">
        <v>0</v>
      </c>
      <c r="E49" s="16">
        <v>0</v>
      </c>
    </row>
    <row r="50" spans="1:5" x14ac:dyDescent="0.2">
      <c r="A50" s="20" t="s">
        <v>51</v>
      </c>
      <c r="B50" s="15">
        <v>162</v>
      </c>
      <c r="C50" s="16">
        <v>0</v>
      </c>
      <c r="D50" s="16">
        <v>0</v>
      </c>
      <c r="E50" s="16">
        <v>0</v>
      </c>
    </row>
    <row r="51" spans="1:5" x14ac:dyDescent="0.2">
      <c r="A51" s="20" t="s">
        <v>52</v>
      </c>
      <c r="B51" s="15" t="s">
        <v>53</v>
      </c>
      <c r="C51" s="16">
        <v>0</v>
      </c>
      <c r="D51" s="16">
        <v>0</v>
      </c>
      <c r="E51" s="16">
        <v>0</v>
      </c>
    </row>
    <row r="52" spans="1:5" x14ac:dyDescent="0.2">
      <c r="A52" s="20" t="s">
        <v>222</v>
      </c>
      <c r="B52" s="15">
        <v>168</v>
      </c>
      <c r="C52" s="16">
        <v>0</v>
      </c>
      <c r="D52" s="16">
        <v>0</v>
      </c>
      <c r="E52" s="16">
        <v>0</v>
      </c>
    </row>
    <row r="53" spans="1:5" x14ac:dyDescent="0.2">
      <c r="A53" s="18" t="s">
        <v>40</v>
      </c>
      <c r="B53" s="13"/>
      <c r="C53" s="50"/>
      <c r="D53" s="50"/>
      <c r="E53" s="50"/>
    </row>
    <row r="54" spans="1:5" x14ac:dyDescent="0.2">
      <c r="A54" s="12" t="s">
        <v>54</v>
      </c>
      <c r="B54" s="13" t="s">
        <v>55</v>
      </c>
      <c r="C54" s="9">
        <f>SUM(C55,C65,C80)</f>
        <v>0</v>
      </c>
      <c r="D54" s="9">
        <f>SUM(D55,D65,D80)</f>
        <v>0</v>
      </c>
      <c r="E54" s="9">
        <f>SUM(E55,E65,E80)</f>
        <v>0</v>
      </c>
    </row>
    <row r="55" spans="1:5" x14ac:dyDescent="0.2">
      <c r="A55" s="17" t="s">
        <v>56</v>
      </c>
      <c r="B55" s="13">
        <v>17</v>
      </c>
      <c r="C55" s="9">
        <f>SUM(C56,C62:C64)</f>
        <v>0</v>
      </c>
      <c r="D55" s="9">
        <f>SUM(D56,D62:D64)</f>
        <v>0</v>
      </c>
      <c r="E55" s="9">
        <f>SUM(E56,E62:E64)</f>
        <v>0</v>
      </c>
    </row>
    <row r="56" spans="1:5" x14ac:dyDescent="0.2">
      <c r="A56" s="17" t="s">
        <v>57</v>
      </c>
      <c r="B56" s="13" t="s">
        <v>58</v>
      </c>
      <c r="C56" s="9">
        <f>SUM(C57:C61)</f>
        <v>0</v>
      </c>
      <c r="D56" s="9">
        <f>SUM(D57:D61)</f>
        <v>0</v>
      </c>
      <c r="E56" s="9">
        <f>SUM(E57:E61)</f>
        <v>0</v>
      </c>
    </row>
    <row r="57" spans="1:5" s="166" customFormat="1" x14ac:dyDescent="0.2">
      <c r="A57" s="20" t="s">
        <v>223</v>
      </c>
      <c r="B57" s="15">
        <v>170</v>
      </c>
      <c r="C57" s="16">
        <v>0</v>
      </c>
      <c r="D57" s="16">
        <v>0</v>
      </c>
      <c r="E57" s="16">
        <v>0</v>
      </c>
    </row>
    <row r="58" spans="1:5" x14ac:dyDescent="0.2">
      <c r="A58" s="20" t="s">
        <v>224</v>
      </c>
      <c r="B58" s="15">
        <v>171</v>
      </c>
      <c r="C58" s="16">
        <v>0</v>
      </c>
      <c r="D58" s="16">
        <v>0</v>
      </c>
      <c r="E58" s="16">
        <v>0</v>
      </c>
    </row>
    <row r="59" spans="1:5" x14ac:dyDescent="0.2">
      <c r="A59" s="20" t="s">
        <v>225</v>
      </c>
      <c r="B59" s="15">
        <v>172</v>
      </c>
      <c r="C59" s="16">
        <v>0</v>
      </c>
      <c r="D59" s="16">
        <v>0</v>
      </c>
      <c r="E59" s="16">
        <v>0</v>
      </c>
    </row>
    <row r="60" spans="1:5" x14ac:dyDescent="0.2">
      <c r="A60" s="20" t="s">
        <v>226</v>
      </c>
      <c r="B60" s="15">
        <v>173</v>
      </c>
      <c r="C60" s="16">
        <v>0</v>
      </c>
      <c r="D60" s="16">
        <v>0</v>
      </c>
      <c r="E60" s="16">
        <v>0</v>
      </c>
    </row>
    <row r="61" spans="1:5" x14ac:dyDescent="0.2">
      <c r="A61" s="20" t="s">
        <v>227</v>
      </c>
      <c r="B61" s="15">
        <v>174</v>
      </c>
      <c r="C61" s="16">
        <v>0</v>
      </c>
      <c r="D61" s="16">
        <v>0</v>
      </c>
      <c r="E61" s="16">
        <v>0</v>
      </c>
    </row>
    <row r="62" spans="1:5" x14ac:dyDescent="0.2">
      <c r="A62" s="14" t="s">
        <v>59</v>
      </c>
      <c r="B62" s="15">
        <v>175</v>
      </c>
      <c r="C62" s="16">
        <v>0</v>
      </c>
      <c r="D62" s="16">
        <v>0</v>
      </c>
      <c r="E62" s="16">
        <v>0</v>
      </c>
    </row>
    <row r="63" spans="1:5" x14ac:dyDescent="0.2">
      <c r="A63" s="20" t="s">
        <v>60</v>
      </c>
      <c r="B63" s="15">
        <v>176</v>
      </c>
      <c r="C63" s="16">
        <v>0</v>
      </c>
      <c r="D63" s="16">
        <v>0</v>
      </c>
      <c r="E63" s="16">
        <v>0</v>
      </c>
    </row>
    <row r="64" spans="1:5" x14ac:dyDescent="0.2">
      <c r="A64" s="20" t="s">
        <v>61</v>
      </c>
      <c r="B64" s="15" t="s">
        <v>62</v>
      </c>
      <c r="C64" s="16">
        <v>0</v>
      </c>
      <c r="D64" s="16">
        <v>0</v>
      </c>
      <c r="E64" s="16">
        <v>0</v>
      </c>
    </row>
    <row r="65" spans="1:5" x14ac:dyDescent="0.2">
      <c r="A65" s="17" t="s">
        <v>63</v>
      </c>
      <c r="B65" s="13" t="s">
        <v>64</v>
      </c>
      <c r="C65" s="9">
        <f>SUM(C66:C67,C70,C76,C79)</f>
        <v>0</v>
      </c>
      <c r="D65" s="9">
        <f>SUM(D66:D67,D70,D76,D79)</f>
        <v>0</v>
      </c>
      <c r="E65" s="9">
        <f>SUM(E66:E67,E70,E76,E79)</f>
        <v>0</v>
      </c>
    </row>
    <row r="66" spans="1:5" x14ac:dyDescent="0.2">
      <c r="A66" s="14" t="s">
        <v>65</v>
      </c>
      <c r="B66" s="15">
        <v>42</v>
      </c>
      <c r="C66" s="16">
        <v>0</v>
      </c>
      <c r="D66" s="16">
        <v>0</v>
      </c>
      <c r="E66" s="16">
        <v>0</v>
      </c>
    </row>
    <row r="67" spans="1:5" x14ac:dyDescent="0.2">
      <c r="A67" s="17" t="s">
        <v>66</v>
      </c>
      <c r="B67" s="13">
        <v>43</v>
      </c>
      <c r="C67" s="9">
        <f>SUM(C68:C69)</f>
        <v>0</v>
      </c>
      <c r="D67" s="9">
        <f>SUM(D68:D69)</f>
        <v>0</v>
      </c>
      <c r="E67" s="9">
        <f>SUM(E68:E69)</f>
        <v>0</v>
      </c>
    </row>
    <row r="68" spans="1:5" x14ac:dyDescent="0.2">
      <c r="A68" s="14" t="s">
        <v>67</v>
      </c>
      <c r="B68" s="15" t="s">
        <v>68</v>
      </c>
      <c r="C68" s="16">
        <v>0</v>
      </c>
      <c r="D68" s="16">
        <v>0</v>
      </c>
      <c r="E68" s="16">
        <v>0</v>
      </c>
    </row>
    <row r="69" spans="1:5" x14ac:dyDescent="0.2">
      <c r="A69" s="14" t="s">
        <v>69</v>
      </c>
      <c r="B69" s="15">
        <v>439</v>
      </c>
      <c r="C69" s="16">
        <v>0</v>
      </c>
      <c r="D69" s="16">
        <v>0</v>
      </c>
      <c r="E69" s="16">
        <v>0</v>
      </c>
    </row>
    <row r="70" spans="1:5" x14ac:dyDescent="0.2">
      <c r="A70" s="17" t="s">
        <v>70</v>
      </c>
      <c r="B70" s="13">
        <v>44</v>
      </c>
      <c r="C70" s="9">
        <f>SUM(C71:C74)</f>
        <v>0</v>
      </c>
      <c r="D70" s="9">
        <f>SUM(D71:D74)</f>
        <v>0</v>
      </c>
      <c r="E70" s="9">
        <f>SUM(E71:E74)</f>
        <v>0</v>
      </c>
    </row>
    <row r="71" spans="1:5" x14ac:dyDescent="0.2">
      <c r="A71" s="14" t="s">
        <v>71</v>
      </c>
      <c r="B71" s="15">
        <v>440</v>
      </c>
      <c r="C71" s="16">
        <v>0</v>
      </c>
      <c r="D71" s="16">
        <v>0</v>
      </c>
      <c r="E71" s="16">
        <v>0</v>
      </c>
    </row>
    <row r="72" spans="1:5" x14ac:dyDescent="0.2">
      <c r="A72" s="14" t="s">
        <v>72</v>
      </c>
      <c r="B72" s="15">
        <v>441</v>
      </c>
      <c r="C72" s="16">
        <v>0</v>
      </c>
      <c r="D72" s="16">
        <v>0</v>
      </c>
      <c r="E72" s="16">
        <v>0</v>
      </c>
    </row>
    <row r="73" spans="1:5" x14ac:dyDescent="0.2">
      <c r="A73" s="14" t="s">
        <v>73</v>
      </c>
      <c r="B73" s="15">
        <v>444</v>
      </c>
      <c r="C73" s="16">
        <v>0</v>
      </c>
      <c r="D73" s="16">
        <v>0</v>
      </c>
      <c r="E73" s="16">
        <v>0</v>
      </c>
    </row>
    <row r="74" spans="1:5" x14ac:dyDescent="0.2">
      <c r="A74" s="14" t="s">
        <v>74</v>
      </c>
      <c r="B74" s="15">
        <v>449</v>
      </c>
      <c r="C74" s="16">
        <v>0</v>
      </c>
      <c r="D74" s="16">
        <v>0</v>
      </c>
      <c r="E74" s="16">
        <v>0</v>
      </c>
    </row>
    <row r="75" spans="1:5" x14ac:dyDescent="0.2">
      <c r="A75" s="20" t="s">
        <v>75</v>
      </c>
      <c r="B75" s="15">
        <v>46</v>
      </c>
      <c r="C75" s="16">
        <v>0</v>
      </c>
      <c r="D75" s="16">
        <v>0</v>
      </c>
      <c r="E75" s="16">
        <v>0</v>
      </c>
    </row>
    <row r="76" spans="1:5" x14ac:dyDescent="0.2">
      <c r="A76" s="17" t="s">
        <v>76</v>
      </c>
      <c r="B76" s="13">
        <v>45</v>
      </c>
      <c r="C76" s="9">
        <f>SUM(C77:C78)</f>
        <v>0</v>
      </c>
      <c r="D76" s="9">
        <f>SUM(D77:D78)</f>
        <v>0</v>
      </c>
      <c r="E76" s="9">
        <f>SUM(E77:E78)</f>
        <v>0</v>
      </c>
    </row>
    <row r="77" spans="1:5" x14ac:dyDescent="0.2">
      <c r="A77" s="14" t="s">
        <v>77</v>
      </c>
      <c r="B77" s="15" t="s">
        <v>78</v>
      </c>
      <c r="C77" s="16">
        <v>0</v>
      </c>
      <c r="D77" s="16">
        <v>0</v>
      </c>
      <c r="E77" s="16">
        <v>0</v>
      </c>
    </row>
    <row r="78" spans="1:5" x14ac:dyDescent="0.2">
      <c r="A78" s="14" t="s">
        <v>79</v>
      </c>
      <c r="B78" s="15" t="s">
        <v>80</v>
      </c>
      <c r="C78" s="16">
        <v>0</v>
      </c>
      <c r="D78" s="16">
        <v>0</v>
      </c>
      <c r="E78" s="16">
        <v>0</v>
      </c>
    </row>
    <row r="79" spans="1:5" x14ac:dyDescent="0.2">
      <c r="A79" s="14" t="s">
        <v>81</v>
      </c>
      <c r="B79" s="15" t="s">
        <v>82</v>
      </c>
      <c r="C79" s="16">
        <v>0</v>
      </c>
      <c r="D79" s="16">
        <v>0</v>
      </c>
      <c r="E79" s="16">
        <v>0</v>
      </c>
    </row>
    <row r="80" spans="1:5" x14ac:dyDescent="0.2">
      <c r="A80" s="14" t="s">
        <v>83</v>
      </c>
      <c r="B80" s="15" t="s">
        <v>84</v>
      </c>
      <c r="C80" s="16">
        <v>0</v>
      </c>
      <c r="D80" s="16">
        <v>0</v>
      </c>
      <c r="E80" s="16">
        <v>0</v>
      </c>
    </row>
    <row r="81" spans="1:6" x14ac:dyDescent="0.2">
      <c r="A81" s="18" t="s">
        <v>37</v>
      </c>
      <c r="B81" s="13"/>
      <c r="C81" s="50"/>
      <c r="D81" s="50"/>
      <c r="E81" s="50"/>
    </row>
    <row r="82" spans="1:6" x14ac:dyDescent="0.2">
      <c r="A82" s="12" t="s">
        <v>85</v>
      </c>
      <c r="B82" s="21" t="s">
        <v>86</v>
      </c>
      <c r="C82" s="9">
        <f>SUM(C37)</f>
        <v>0</v>
      </c>
      <c r="D82" s="9">
        <f>SUM(D37)</f>
        <v>0</v>
      </c>
      <c r="E82" s="9">
        <f>SUM(E37)</f>
        <v>0</v>
      </c>
    </row>
    <row r="83" spans="1:6" x14ac:dyDescent="0.2">
      <c r="A83" s="18" t="s">
        <v>40</v>
      </c>
      <c r="B83" s="13"/>
      <c r="C83" s="50"/>
      <c r="D83" s="50"/>
      <c r="E83" s="50"/>
    </row>
    <row r="84" spans="1:6" x14ac:dyDescent="0.2">
      <c r="A84" s="12" t="s">
        <v>87</v>
      </c>
      <c r="B84" s="13"/>
      <c r="C84" s="50" t="s">
        <v>88</v>
      </c>
      <c r="D84" s="50" t="s">
        <v>88</v>
      </c>
      <c r="E84" s="50" t="s">
        <v>88</v>
      </c>
    </row>
    <row r="85" spans="1:6" x14ac:dyDescent="0.2">
      <c r="A85" s="12"/>
      <c r="B85" s="13"/>
      <c r="C85" s="50"/>
      <c r="D85" s="50"/>
      <c r="E85" s="50"/>
    </row>
    <row r="86" spans="1:6" x14ac:dyDescent="0.2">
      <c r="C86" s="51"/>
      <c r="D86" s="51"/>
      <c r="E86" s="51"/>
    </row>
    <row r="87" spans="1:6" x14ac:dyDescent="0.2">
      <c r="C87" s="51"/>
      <c r="D87" s="51"/>
      <c r="E87" s="51"/>
    </row>
    <row r="88" spans="1:6" x14ac:dyDescent="0.2">
      <c r="A88" s="59"/>
      <c r="B88" s="60" t="s">
        <v>135</v>
      </c>
      <c r="C88" s="52">
        <f>C7</f>
        <v>2012</v>
      </c>
      <c r="D88" s="52">
        <f>D7</f>
        <v>2013</v>
      </c>
      <c r="E88" s="52">
        <f>E7</f>
        <v>2014</v>
      </c>
    </row>
    <row r="89" spans="1:6" x14ac:dyDescent="0.2">
      <c r="A89" s="59" t="s">
        <v>89</v>
      </c>
      <c r="B89" s="60"/>
      <c r="C89" s="52"/>
      <c r="D89" s="52"/>
      <c r="E89" s="52"/>
    </row>
    <row r="90" spans="1:6" x14ac:dyDescent="0.2">
      <c r="A90" s="61"/>
      <c r="B90" s="62"/>
      <c r="C90" s="53"/>
      <c r="D90" s="53"/>
      <c r="E90" s="53"/>
    </row>
    <row r="91" spans="1:6" x14ac:dyDescent="0.2">
      <c r="A91" s="63" t="s">
        <v>105</v>
      </c>
      <c r="B91" s="64" t="s">
        <v>90</v>
      </c>
      <c r="C91" s="79">
        <f>SUM(C92:C95,C97)</f>
        <v>0</v>
      </c>
      <c r="D91" s="79">
        <f>SUM(D92:D95,D97)</f>
        <v>0</v>
      </c>
      <c r="E91" s="79">
        <f>SUM(E92:E95,E97)</f>
        <v>0</v>
      </c>
      <c r="F91" s="32"/>
    </row>
    <row r="92" spans="1:6" x14ac:dyDescent="0.2">
      <c r="A92" s="65" t="s">
        <v>106</v>
      </c>
      <c r="B92" s="66">
        <v>70</v>
      </c>
      <c r="C92" s="55">
        <v>0</v>
      </c>
      <c r="D92" s="55">
        <v>0</v>
      </c>
      <c r="E92" s="55">
        <v>0</v>
      </c>
      <c r="F92" s="32"/>
    </row>
    <row r="93" spans="1:6" x14ac:dyDescent="0.2">
      <c r="A93" s="65" t="s">
        <v>107</v>
      </c>
      <c r="B93" s="66">
        <v>71</v>
      </c>
      <c r="C93" s="55">
        <v>0</v>
      </c>
      <c r="D93" s="55">
        <v>0</v>
      </c>
      <c r="E93" s="55">
        <v>0</v>
      </c>
      <c r="F93" s="32"/>
    </row>
    <row r="94" spans="1:6" x14ac:dyDescent="0.2">
      <c r="A94" s="65" t="s">
        <v>108</v>
      </c>
      <c r="B94" s="66">
        <v>72</v>
      </c>
      <c r="C94" s="55">
        <v>0</v>
      </c>
      <c r="D94" s="55">
        <v>0</v>
      </c>
      <c r="E94" s="55">
        <v>0</v>
      </c>
      <c r="F94" s="32"/>
    </row>
    <row r="95" spans="1:6" x14ac:dyDescent="0.2">
      <c r="A95" s="65" t="s">
        <v>228</v>
      </c>
      <c r="B95" s="66">
        <v>73</v>
      </c>
      <c r="C95" s="55">
        <v>0</v>
      </c>
      <c r="D95" s="55">
        <v>0</v>
      </c>
      <c r="E95" s="55">
        <v>0</v>
      </c>
      <c r="F95" s="32"/>
    </row>
    <row r="96" spans="1:6" x14ac:dyDescent="0.2">
      <c r="A96" s="67" t="s">
        <v>202</v>
      </c>
      <c r="B96" s="68">
        <v>736</v>
      </c>
      <c r="C96" s="56">
        <v>0</v>
      </c>
      <c r="D96" s="56">
        <v>0</v>
      </c>
      <c r="E96" s="56">
        <v>0</v>
      </c>
      <c r="F96" s="32"/>
    </row>
    <row r="97" spans="1:6" x14ac:dyDescent="0.2">
      <c r="A97" s="65" t="s">
        <v>229</v>
      </c>
      <c r="B97" s="66">
        <v>74</v>
      </c>
      <c r="C97" s="55">
        <v>0</v>
      </c>
      <c r="D97" s="55">
        <v>0</v>
      </c>
      <c r="E97" s="55">
        <v>0</v>
      </c>
      <c r="F97" s="32"/>
    </row>
    <row r="98" spans="1:6" x14ac:dyDescent="0.2">
      <c r="A98" s="63" t="s">
        <v>110</v>
      </c>
      <c r="B98" s="64" t="s">
        <v>91</v>
      </c>
      <c r="C98" s="79">
        <f>+C99+C102+C103+C104+C105+C106+C107+C108</f>
        <v>0</v>
      </c>
      <c r="D98" s="79">
        <f>+D99+D102+D103+D104+D105+D106+D107+D108</f>
        <v>0</v>
      </c>
      <c r="E98" s="79">
        <f>+E99+E102+E103+E104+E105+E106+E107+E108</f>
        <v>0</v>
      </c>
      <c r="F98" s="32"/>
    </row>
    <row r="99" spans="1:6" x14ac:dyDescent="0.2">
      <c r="A99" s="69" t="s">
        <v>111</v>
      </c>
      <c r="B99" s="64">
        <v>60</v>
      </c>
      <c r="C99" s="79">
        <f>SUM(C100:C101)</f>
        <v>0</v>
      </c>
      <c r="D99" s="79">
        <f>SUM(D100:D101)</f>
        <v>0</v>
      </c>
      <c r="E99" s="79">
        <f>SUM(E100:E101)</f>
        <v>0</v>
      </c>
      <c r="F99" s="32"/>
    </row>
    <row r="100" spans="1:6" x14ac:dyDescent="0.2">
      <c r="A100" s="67" t="s">
        <v>112</v>
      </c>
      <c r="B100" s="68" t="s">
        <v>113</v>
      </c>
      <c r="C100" s="56">
        <v>0</v>
      </c>
      <c r="D100" s="56">
        <v>0</v>
      </c>
      <c r="E100" s="56">
        <v>0</v>
      </c>
      <c r="F100" s="32"/>
    </row>
    <row r="101" spans="1:6" x14ac:dyDescent="0.2">
      <c r="A101" s="67" t="s">
        <v>114</v>
      </c>
      <c r="B101" s="68">
        <v>609</v>
      </c>
      <c r="C101" s="56">
        <v>0</v>
      </c>
      <c r="D101" s="56">
        <v>0</v>
      </c>
      <c r="E101" s="56">
        <v>0</v>
      </c>
      <c r="F101" s="32"/>
    </row>
    <row r="102" spans="1:6" x14ac:dyDescent="0.2">
      <c r="A102" s="65" t="s">
        <v>115</v>
      </c>
      <c r="B102" s="66">
        <v>61</v>
      </c>
      <c r="C102" s="55">
        <v>0</v>
      </c>
      <c r="D102" s="55">
        <v>0</v>
      </c>
      <c r="E102" s="55">
        <v>0</v>
      </c>
      <c r="F102" s="32"/>
    </row>
    <row r="103" spans="1:6" x14ac:dyDescent="0.2">
      <c r="A103" s="65" t="s">
        <v>116</v>
      </c>
      <c r="B103" s="66">
        <v>62</v>
      </c>
      <c r="C103" s="55">
        <v>0</v>
      </c>
      <c r="D103" s="55">
        <v>0</v>
      </c>
      <c r="E103" s="55">
        <v>0</v>
      </c>
      <c r="F103" s="32"/>
    </row>
    <row r="104" spans="1:6" x14ac:dyDescent="0.2">
      <c r="A104" s="65" t="s">
        <v>117</v>
      </c>
      <c r="B104" s="66">
        <v>630</v>
      </c>
      <c r="C104" s="55">
        <v>0</v>
      </c>
      <c r="D104" s="55">
        <v>0</v>
      </c>
      <c r="E104" s="55">
        <v>0</v>
      </c>
      <c r="F104" s="32"/>
    </row>
    <row r="105" spans="1:6" x14ac:dyDescent="0.2">
      <c r="A105" s="65" t="s">
        <v>118</v>
      </c>
      <c r="B105" s="66" t="s">
        <v>119</v>
      </c>
      <c r="C105" s="55">
        <v>0</v>
      </c>
      <c r="D105" s="55">
        <v>0</v>
      </c>
      <c r="E105" s="55">
        <v>0</v>
      </c>
      <c r="F105" s="32"/>
    </row>
    <row r="106" spans="1:6" x14ac:dyDescent="0.2">
      <c r="A106" s="65" t="s">
        <v>120</v>
      </c>
      <c r="B106" s="66" t="s">
        <v>92</v>
      </c>
      <c r="C106" s="55">
        <v>0</v>
      </c>
      <c r="D106" s="55">
        <v>0</v>
      </c>
      <c r="E106" s="55">
        <v>0</v>
      </c>
      <c r="F106" s="32"/>
    </row>
    <row r="107" spans="1:6" x14ac:dyDescent="0.2">
      <c r="A107" s="65" t="s">
        <v>121</v>
      </c>
      <c r="B107" s="66" t="s">
        <v>93</v>
      </c>
      <c r="C107" s="55">
        <v>0</v>
      </c>
      <c r="D107" s="55">
        <v>0</v>
      </c>
      <c r="E107" s="55">
        <v>0</v>
      </c>
      <c r="F107" s="32"/>
    </row>
    <row r="108" spans="1:6" x14ac:dyDescent="0.2">
      <c r="A108" s="65" t="s">
        <v>122</v>
      </c>
      <c r="B108" s="66">
        <v>649</v>
      </c>
      <c r="C108" s="55">
        <v>0</v>
      </c>
      <c r="D108" s="55">
        <v>0</v>
      </c>
      <c r="E108" s="55">
        <v>0</v>
      </c>
      <c r="F108" s="32"/>
    </row>
    <row r="109" spans="1:6" x14ac:dyDescent="0.2">
      <c r="A109" s="63" t="s">
        <v>123</v>
      </c>
      <c r="B109" s="64" t="s">
        <v>94</v>
      </c>
      <c r="C109" s="79">
        <f>+C91-C98</f>
        <v>0</v>
      </c>
      <c r="D109" s="79">
        <f>+D91-D98</f>
        <v>0</v>
      </c>
      <c r="E109" s="79">
        <f>+E91-E98</f>
        <v>0</v>
      </c>
      <c r="F109" s="32"/>
    </row>
    <row r="110" spans="1:6" x14ac:dyDescent="0.2">
      <c r="A110" s="63" t="s">
        <v>124</v>
      </c>
      <c r="B110" s="64">
        <v>75</v>
      </c>
      <c r="C110" s="79">
        <f>SUM(C111:C113)</f>
        <v>0</v>
      </c>
      <c r="D110" s="79">
        <f>SUM(D111:D113)</f>
        <v>0</v>
      </c>
      <c r="E110" s="79">
        <f>SUM(E111:E113)</f>
        <v>0</v>
      </c>
      <c r="F110" s="32"/>
    </row>
    <row r="111" spans="1:6" x14ac:dyDescent="0.2">
      <c r="A111" s="65" t="s">
        <v>125</v>
      </c>
      <c r="B111" s="66">
        <v>750</v>
      </c>
      <c r="C111" s="55">
        <v>0</v>
      </c>
      <c r="D111" s="55">
        <v>0</v>
      </c>
      <c r="E111" s="55">
        <v>0</v>
      </c>
      <c r="F111" s="32"/>
    </row>
    <row r="112" spans="1:6" x14ac:dyDescent="0.2">
      <c r="A112" s="65" t="s">
        <v>126</v>
      </c>
      <c r="B112" s="66">
        <v>751</v>
      </c>
      <c r="C112" s="55">
        <v>0</v>
      </c>
      <c r="D112" s="55">
        <v>0</v>
      </c>
      <c r="E112" s="55">
        <v>0</v>
      </c>
      <c r="F112" s="32"/>
    </row>
    <row r="113" spans="1:6" x14ac:dyDescent="0.2">
      <c r="A113" s="65" t="s">
        <v>127</v>
      </c>
      <c r="B113" s="66" t="s">
        <v>128</v>
      </c>
      <c r="C113" s="55">
        <v>0</v>
      </c>
      <c r="D113" s="55">
        <v>0</v>
      </c>
      <c r="E113" s="55">
        <v>0</v>
      </c>
      <c r="F113" s="32"/>
    </row>
    <row r="114" spans="1:6" x14ac:dyDescent="0.2">
      <c r="A114" s="63" t="s">
        <v>129</v>
      </c>
      <c r="B114" s="64">
        <v>65</v>
      </c>
      <c r="C114" s="79">
        <f>SUM(C115:C117)</f>
        <v>0</v>
      </c>
      <c r="D114" s="79">
        <f>SUM(D115:D117)</f>
        <v>0</v>
      </c>
      <c r="E114" s="79">
        <f>SUM(E115:E117)</f>
        <v>0</v>
      </c>
      <c r="F114" s="32"/>
    </row>
    <row r="115" spans="1:6" x14ac:dyDescent="0.2">
      <c r="A115" s="65" t="s">
        <v>130</v>
      </c>
      <c r="B115" s="66">
        <v>650</v>
      </c>
      <c r="C115" s="55">
        <v>0</v>
      </c>
      <c r="D115" s="55">
        <v>0</v>
      </c>
      <c r="E115" s="55">
        <v>0</v>
      </c>
      <c r="F115" s="32"/>
    </row>
    <row r="116" spans="1:6" x14ac:dyDescent="0.2">
      <c r="A116" s="65" t="s">
        <v>131</v>
      </c>
      <c r="B116" s="66">
        <v>651</v>
      </c>
      <c r="C116" s="55">
        <v>0</v>
      </c>
      <c r="D116" s="55">
        <v>0</v>
      </c>
      <c r="E116" s="55">
        <v>0</v>
      </c>
      <c r="F116" s="32"/>
    </row>
    <row r="117" spans="1:6" x14ac:dyDescent="0.2">
      <c r="A117" s="65" t="s">
        <v>132</v>
      </c>
      <c r="B117" s="66" t="s">
        <v>133</v>
      </c>
      <c r="C117" s="55">
        <v>0</v>
      </c>
      <c r="D117" s="55">
        <v>0</v>
      </c>
      <c r="E117" s="55">
        <v>0</v>
      </c>
      <c r="F117" s="32"/>
    </row>
    <row r="118" spans="1:6" x14ac:dyDescent="0.2">
      <c r="A118" s="63" t="s">
        <v>134</v>
      </c>
      <c r="B118" s="64" t="s">
        <v>95</v>
      </c>
      <c r="C118" s="79">
        <f>C109+C110-C114</f>
        <v>0</v>
      </c>
      <c r="D118" s="79">
        <f>D109+D110-D114</f>
        <v>0</v>
      </c>
      <c r="E118" s="79">
        <f>E109+E110-E114</f>
        <v>0</v>
      </c>
      <c r="F118" s="32"/>
    </row>
    <row r="119" spans="1:6" x14ac:dyDescent="0.2">
      <c r="A119" s="63" t="s">
        <v>136</v>
      </c>
      <c r="B119" s="64">
        <v>76</v>
      </c>
      <c r="C119" s="79">
        <f>SUM(C120:C124)</f>
        <v>0</v>
      </c>
      <c r="D119" s="79">
        <f>SUM(D120:D124)</f>
        <v>0</v>
      </c>
      <c r="E119" s="79">
        <f>SUM(E120:E124)</f>
        <v>0</v>
      </c>
      <c r="F119" s="32"/>
    </row>
    <row r="120" spans="1:6" x14ac:dyDescent="0.2">
      <c r="A120" s="70" t="s">
        <v>137</v>
      </c>
      <c r="B120" s="71">
        <v>760</v>
      </c>
      <c r="C120" s="55">
        <v>0</v>
      </c>
      <c r="D120" s="55">
        <v>0</v>
      </c>
      <c r="E120" s="55">
        <v>0</v>
      </c>
      <c r="F120" s="32"/>
    </row>
    <row r="121" spans="1:6" x14ac:dyDescent="0.2">
      <c r="A121" s="70" t="s">
        <v>138</v>
      </c>
      <c r="B121" s="71">
        <v>761</v>
      </c>
      <c r="C121" s="55">
        <v>0</v>
      </c>
      <c r="D121" s="55">
        <v>0</v>
      </c>
      <c r="E121" s="55">
        <v>0</v>
      </c>
      <c r="F121" s="32"/>
    </row>
    <row r="122" spans="1:6" x14ac:dyDescent="0.2">
      <c r="A122" s="70" t="s">
        <v>139</v>
      </c>
      <c r="B122" s="71">
        <v>762</v>
      </c>
      <c r="C122" s="55">
        <v>0</v>
      </c>
      <c r="D122" s="55">
        <v>0</v>
      </c>
      <c r="E122" s="55">
        <v>0</v>
      </c>
      <c r="F122" s="32"/>
    </row>
    <row r="123" spans="1:6" x14ac:dyDescent="0.2">
      <c r="A123" s="70" t="s">
        <v>140</v>
      </c>
      <c r="B123" s="71">
        <v>763</v>
      </c>
      <c r="C123" s="55">
        <v>0</v>
      </c>
      <c r="D123" s="55">
        <v>0</v>
      </c>
      <c r="E123" s="55">
        <v>0</v>
      </c>
      <c r="F123" s="32"/>
    </row>
    <row r="124" spans="1:6" x14ac:dyDescent="0.2">
      <c r="A124" s="70" t="s">
        <v>141</v>
      </c>
      <c r="B124" s="71" t="s">
        <v>142</v>
      </c>
      <c r="C124" s="55">
        <v>0</v>
      </c>
      <c r="D124" s="55">
        <v>0</v>
      </c>
      <c r="E124" s="55">
        <v>0</v>
      </c>
      <c r="F124" s="32"/>
    </row>
    <row r="125" spans="1:6" x14ac:dyDescent="0.2">
      <c r="A125" s="63" t="s">
        <v>143</v>
      </c>
      <c r="B125" s="64">
        <v>66</v>
      </c>
      <c r="C125" s="79">
        <f>SUM(C126:C131)</f>
        <v>0</v>
      </c>
      <c r="D125" s="79">
        <f>SUM(D126:D131)</f>
        <v>0</v>
      </c>
      <c r="E125" s="79">
        <f>SUM(E126:E131)</f>
        <v>0</v>
      </c>
      <c r="F125" s="32"/>
    </row>
    <row r="126" spans="1:6" x14ac:dyDescent="0.2">
      <c r="A126" s="65" t="s">
        <v>144</v>
      </c>
      <c r="B126" s="66">
        <v>660</v>
      </c>
      <c r="C126" s="55">
        <v>0</v>
      </c>
      <c r="D126" s="55">
        <v>0</v>
      </c>
      <c r="E126" s="55">
        <v>0</v>
      </c>
      <c r="F126" s="32"/>
    </row>
    <row r="127" spans="1:6" x14ac:dyDescent="0.2">
      <c r="A127" s="65" t="s">
        <v>145</v>
      </c>
      <c r="B127" s="66">
        <v>661</v>
      </c>
      <c r="C127" s="55">
        <v>0</v>
      </c>
      <c r="D127" s="55">
        <v>0</v>
      </c>
      <c r="E127" s="55">
        <v>0</v>
      </c>
      <c r="F127" s="32"/>
    </row>
    <row r="128" spans="1:6" x14ac:dyDescent="0.2">
      <c r="A128" s="65" t="s">
        <v>146</v>
      </c>
      <c r="B128" s="66">
        <v>662</v>
      </c>
      <c r="C128" s="55">
        <v>0</v>
      </c>
      <c r="D128" s="55">
        <v>0</v>
      </c>
      <c r="E128" s="55">
        <v>0</v>
      </c>
      <c r="F128" s="32"/>
    </row>
    <row r="129" spans="1:6" x14ac:dyDescent="0.2">
      <c r="A129" s="65" t="s">
        <v>147</v>
      </c>
      <c r="B129" s="66">
        <v>663</v>
      </c>
      <c r="C129" s="55">
        <v>0</v>
      </c>
      <c r="D129" s="55">
        <v>0</v>
      </c>
      <c r="E129" s="55">
        <v>0</v>
      </c>
      <c r="F129" s="32"/>
    </row>
    <row r="130" spans="1:6" x14ac:dyDescent="0.2">
      <c r="A130" s="65" t="s">
        <v>148</v>
      </c>
      <c r="B130" s="66" t="s">
        <v>149</v>
      </c>
      <c r="C130" s="55">
        <v>0</v>
      </c>
      <c r="D130" s="55">
        <v>0</v>
      </c>
      <c r="E130" s="55">
        <v>0</v>
      </c>
      <c r="F130" s="32"/>
    </row>
    <row r="131" spans="1:6" x14ac:dyDescent="0.2">
      <c r="A131" s="65" t="s">
        <v>150</v>
      </c>
      <c r="B131" s="66">
        <v>669</v>
      </c>
      <c r="C131" s="55">
        <v>0</v>
      </c>
      <c r="D131" s="55">
        <v>0</v>
      </c>
      <c r="E131" s="55">
        <v>0</v>
      </c>
      <c r="F131" s="32"/>
    </row>
    <row r="132" spans="1:6" x14ac:dyDescent="0.2">
      <c r="A132" s="63" t="s">
        <v>151</v>
      </c>
      <c r="B132" s="72" t="s">
        <v>96</v>
      </c>
      <c r="C132" s="79">
        <f>C118+C119-C125</f>
        <v>0</v>
      </c>
      <c r="D132" s="79">
        <f>D118+D119-D125</f>
        <v>0</v>
      </c>
      <c r="E132" s="79">
        <f>E118+E119-E125</f>
        <v>0</v>
      </c>
      <c r="F132" s="32"/>
    </row>
    <row r="133" spans="1:6" x14ac:dyDescent="0.2">
      <c r="A133" s="63" t="s">
        <v>152</v>
      </c>
      <c r="B133" s="73" t="s">
        <v>153</v>
      </c>
      <c r="C133" s="79">
        <f>C135-C134</f>
        <v>0</v>
      </c>
      <c r="D133" s="79">
        <f>D135-D134</f>
        <v>0</v>
      </c>
      <c r="E133" s="79">
        <f>E135-E134</f>
        <v>0</v>
      </c>
      <c r="F133" s="32"/>
    </row>
    <row r="134" spans="1:6" x14ac:dyDescent="0.2">
      <c r="A134" s="65" t="s">
        <v>154</v>
      </c>
      <c r="B134" s="74" t="s">
        <v>155</v>
      </c>
      <c r="C134" s="55">
        <v>0</v>
      </c>
      <c r="D134" s="55">
        <v>0</v>
      </c>
      <c r="E134" s="55">
        <v>0</v>
      </c>
      <c r="F134" s="32"/>
    </row>
    <row r="135" spans="1:6" x14ac:dyDescent="0.2">
      <c r="A135" s="65" t="s">
        <v>156</v>
      </c>
      <c r="B135" s="74">
        <v>77</v>
      </c>
      <c r="C135" s="55">
        <v>0</v>
      </c>
      <c r="D135" s="55">
        <v>0</v>
      </c>
      <c r="E135" s="55">
        <v>0</v>
      </c>
      <c r="F135" s="32"/>
    </row>
    <row r="136" spans="1:6" x14ac:dyDescent="0.2">
      <c r="A136" s="63" t="s">
        <v>157</v>
      </c>
      <c r="B136" s="73" t="s">
        <v>158</v>
      </c>
      <c r="C136" s="79">
        <f>C132+C133</f>
        <v>0</v>
      </c>
      <c r="D136" s="79">
        <f>D132+D133</f>
        <v>0</v>
      </c>
      <c r="E136" s="79">
        <f>E132+E133</f>
        <v>0</v>
      </c>
      <c r="F136" s="32"/>
    </row>
    <row r="137" spans="1:6" x14ac:dyDescent="0.2">
      <c r="A137" s="63"/>
      <c r="B137" s="72"/>
      <c r="C137" s="57"/>
      <c r="D137" s="57"/>
      <c r="E137" s="57"/>
      <c r="F137" s="32"/>
    </row>
    <row r="138" spans="1:6" x14ac:dyDescent="0.2">
      <c r="A138" s="63"/>
      <c r="B138" s="60" t="s">
        <v>135</v>
      </c>
      <c r="C138" s="52">
        <f>C88</f>
        <v>2012</v>
      </c>
      <c r="D138" s="52">
        <f>D88</f>
        <v>2013</v>
      </c>
      <c r="E138" s="52">
        <f>E88</f>
        <v>2014</v>
      </c>
      <c r="F138" s="32"/>
    </row>
    <row r="139" spans="1:6" x14ac:dyDescent="0.2">
      <c r="A139" s="43" t="s">
        <v>182</v>
      </c>
      <c r="C139" s="51"/>
      <c r="D139" s="51"/>
      <c r="E139" s="51"/>
      <c r="F139" s="32"/>
    </row>
    <row r="140" spans="1:6" x14ac:dyDescent="0.2">
      <c r="A140" s="37"/>
      <c r="B140" s="13"/>
      <c r="C140" s="58"/>
      <c r="D140" s="58"/>
      <c r="E140" s="58"/>
      <c r="F140" s="32"/>
    </row>
    <row r="141" spans="1:6" x14ac:dyDescent="0.2">
      <c r="A141" s="25" t="s">
        <v>97</v>
      </c>
      <c r="B141" s="40" t="s">
        <v>179</v>
      </c>
      <c r="C141" s="39">
        <f>SUM(C142:C143)</f>
        <v>0</v>
      </c>
      <c r="D141" s="39">
        <f>SUM(D142:D143)</f>
        <v>0</v>
      </c>
      <c r="E141" s="39">
        <f>SUM(E142:E143)</f>
        <v>0</v>
      </c>
      <c r="F141" s="24"/>
    </row>
    <row r="142" spans="1:6" x14ac:dyDescent="0.2">
      <c r="A142" s="26" t="s">
        <v>98</v>
      </c>
      <c r="B142" s="41" t="s">
        <v>158</v>
      </c>
      <c r="C142" s="27">
        <f>C136</f>
        <v>0</v>
      </c>
      <c r="D142" s="27">
        <f>D136</f>
        <v>0</v>
      </c>
      <c r="E142" s="27">
        <f>E136</f>
        <v>0</v>
      </c>
      <c r="F142" s="27"/>
    </row>
    <row r="143" spans="1:6" x14ac:dyDescent="0.2">
      <c r="A143" s="14" t="s">
        <v>99</v>
      </c>
      <c r="B143" s="42" t="s">
        <v>181</v>
      </c>
      <c r="C143" s="22">
        <v>0</v>
      </c>
      <c r="D143" s="22">
        <v>0</v>
      </c>
      <c r="E143" s="22">
        <v>0</v>
      </c>
      <c r="F143" s="38"/>
    </row>
    <row r="144" spans="1:6" x14ac:dyDescent="0.2">
      <c r="A144" s="14" t="s">
        <v>100</v>
      </c>
      <c r="B144" s="42" t="s">
        <v>180</v>
      </c>
      <c r="C144" s="22">
        <v>0</v>
      </c>
      <c r="D144" s="22">
        <v>0</v>
      </c>
      <c r="E144" s="22">
        <v>0</v>
      </c>
      <c r="F144" s="38"/>
    </row>
    <row r="145" spans="1:6" x14ac:dyDescent="0.2">
      <c r="A145" s="14" t="s">
        <v>101</v>
      </c>
      <c r="B145" s="42" t="s">
        <v>102</v>
      </c>
      <c r="C145" s="22">
        <v>0</v>
      </c>
      <c r="D145" s="22">
        <v>0</v>
      </c>
      <c r="E145" s="22">
        <v>0</v>
      </c>
      <c r="F145" s="38"/>
    </row>
    <row r="146" spans="1:6" x14ac:dyDescent="0.2">
      <c r="A146" s="25" t="s">
        <v>103</v>
      </c>
      <c r="B146" s="40" t="s">
        <v>104</v>
      </c>
      <c r="C146" s="39">
        <f>C141+C144-C145+C147</f>
        <v>0</v>
      </c>
      <c r="D146" s="39">
        <f>D141+D144-D145+D147</f>
        <v>0</v>
      </c>
      <c r="E146" s="39">
        <f>E141+E144-E145+E147</f>
        <v>0</v>
      </c>
      <c r="F146" s="24"/>
    </row>
    <row r="147" spans="1:6" x14ac:dyDescent="0.2">
      <c r="A147" s="65" t="s">
        <v>159</v>
      </c>
      <c r="B147" s="66">
        <v>794</v>
      </c>
      <c r="C147" s="55">
        <v>0</v>
      </c>
      <c r="D147" s="55">
        <v>0</v>
      </c>
      <c r="E147" s="55">
        <v>0</v>
      </c>
    </row>
    <row r="148" spans="1:6" x14ac:dyDescent="0.2">
      <c r="C148" s="51"/>
      <c r="D148" s="51"/>
      <c r="E148" s="51"/>
    </row>
    <row r="149" spans="1:6" x14ac:dyDescent="0.2">
      <c r="C149" s="51"/>
      <c r="D149" s="51"/>
      <c r="E149" s="51"/>
    </row>
    <row r="150" spans="1:6" x14ac:dyDescent="0.2">
      <c r="A150" s="36" t="s">
        <v>183</v>
      </c>
      <c r="C150" s="51"/>
      <c r="D150" s="51"/>
      <c r="E150" s="51"/>
    </row>
    <row r="151" spans="1:6" x14ac:dyDescent="0.2">
      <c r="A151" s="36"/>
      <c r="C151" s="75">
        <f>C138</f>
        <v>2012</v>
      </c>
      <c r="D151" s="75">
        <f>D138</f>
        <v>2013</v>
      </c>
      <c r="E151" s="75">
        <f>E138</f>
        <v>2014</v>
      </c>
    </row>
    <row r="152" spans="1:6" x14ac:dyDescent="0.2">
      <c r="A152" s="44" t="s">
        <v>186</v>
      </c>
      <c r="C152" s="84">
        <f>IF(C38=0,,(C132/C38)*100)</f>
        <v>0</v>
      </c>
      <c r="D152" s="84">
        <f>IF(D38=0,,(D132/D38)*100)</f>
        <v>0</v>
      </c>
      <c r="E152" s="84">
        <f>IF(E38=0,,(E132/E38)*100)</f>
        <v>0</v>
      </c>
    </row>
    <row r="153" spans="1:6" x14ac:dyDescent="0.2">
      <c r="A153" s="44" t="s">
        <v>185</v>
      </c>
      <c r="C153" s="84">
        <f>IF(C91=0,,(C109/C91)*100)</f>
        <v>0</v>
      </c>
      <c r="D153" s="84">
        <f>IF(D91=0,,(D109/D91)*100)</f>
        <v>0</v>
      </c>
      <c r="E153" s="84">
        <f>IF(E91=0,,(E109/E91)*100)</f>
        <v>0</v>
      </c>
    </row>
    <row r="154" spans="1:6" x14ac:dyDescent="0.2">
      <c r="A154" s="44" t="s">
        <v>184</v>
      </c>
      <c r="C154" s="84">
        <f>IF(C38=0,,(C38/C82)*100)</f>
        <v>0</v>
      </c>
      <c r="D154" s="84">
        <f>IF(D38=0,,(D38/D82)*100)</f>
        <v>0</v>
      </c>
      <c r="E154" s="84">
        <f>IF(E38=0,,(E38/E82)*100)</f>
        <v>0</v>
      </c>
    </row>
    <row r="155" spans="1:6" x14ac:dyDescent="0.2">
      <c r="A155" s="44" t="s">
        <v>187</v>
      </c>
      <c r="C155" s="84">
        <f>IF(C65=0,,(C27+C30+C31)/C65)</f>
        <v>0</v>
      </c>
      <c r="D155" s="84">
        <f>IF(D65=0,,(D27+D30+D31)/D65)</f>
        <v>0</v>
      </c>
      <c r="E155" s="84">
        <f>IF(E65=0,,(E27+E30+E31)/E65)</f>
        <v>0</v>
      </c>
    </row>
    <row r="156" spans="1:6" x14ac:dyDescent="0.2">
      <c r="A156" s="44" t="s">
        <v>188</v>
      </c>
      <c r="C156" s="84">
        <f>IF(C114=0,,(C109+C110)/C114)</f>
        <v>0</v>
      </c>
      <c r="D156" s="84">
        <f>IF(D114=0,,(D109+D110)/D114)</f>
        <v>0</v>
      </c>
      <c r="E156" s="84">
        <f>IF(E114=0,,(E109+E110)/E114)</f>
        <v>0</v>
      </c>
    </row>
    <row r="157" spans="1:6" x14ac:dyDescent="0.2">
      <c r="A157" s="44" t="s">
        <v>189</v>
      </c>
      <c r="C157" s="84">
        <f>IF(C114=0,,(C109+C110)/(C114+C66))</f>
        <v>0</v>
      </c>
      <c r="D157" s="84">
        <f>IF(D114=0,,(D109+D110)/(D114+D66))</f>
        <v>0</v>
      </c>
      <c r="E157" s="84">
        <f>IF(E114=0,,(E109+E110)/(E114+E66))</f>
        <v>0</v>
      </c>
    </row>
  </sheetData>
  <sheetProtection password="EB14" sheet="1" objects="1" scenarios="1"/>
  <phoneticPr fontId="11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>
      <selection activeCell="C2" sqref="C2"/>
    </sheetView>
  </sheetViews>
  <sheetFormatPr defaultRowHeight="12.75" x14ac:dyDescent="0.2"/>
  <cols>
    <col min="1" max="1" width="64.28515625" bestFit="1" customWidth="1"/>
    <col min="2" max="2" width="9.140625" style="30"/>
    <col min="3" max="3" width="16.7109375" style="83" customWidth="1"/>
    <col min="4" max="7" width="16.7109375" style="31" customWidth="1"/>
    <col min="8" max="10" width="16.7109375" customWidth="1"/>
  </cols>
  <sheetData>
    <row r="1" spans="1:10" x14ac:dyDescent="0.2">
      <c r="A1" s="59"/>
      <c r="B1" s="60" t="s">
        <v>135</v>
      </c>
      <c r="C1" s="75">
        <f>'Balans + RR'!E7</f>
        <v>2014</v>
      </c>
      <c r="D1" s="75">
        <f t="shared" ref="D1:J1" si="0">C1+1</f>
        <v>2015</v>
      </c>
      <c r="E1" s="75">
        <f t="shared" si="0"/>
        <v>2016</v>
      </c>
      <c r="F1" s="75">
        <f t="shared" si="0"/>
        <v>2017</v>
      </c>
      <c r="G1" s="75">
        <f t="shared" si="0"/>
        <v>2018</v>
      </c>
      <c r="H1" s="75">
        <f t="shared" si="0"/>
        <v>2019</v>
      </c>
      <c r="I1" s="75">
        <f t="shared" si="0"/>
        <v>2020</v>
      </c>
      <c r="J1" s="35">
        <f t="shared" si="0"/>
        <v>2021</v>
      </c>
    </row>
    <row r="2" spans="1:10" x14ac:dyDescent="0.2">
      <c r="A2" s="59" t="s">
        <v>89</v>
      </c>
      <c r="B2" s="60"/>
      <c r="C2" s="75"/>
      <c r="D2" s="35"/>
      <c r="E2" s="35"/>
    </row>
    <row r="3" spans="1:10" x14ac:dyDescent="0.2">
      <c r="A3" s="61"/>
      <c r="B3" s="62"/>
      <c r="C3" s="79"/>
      <c r="D3" s="53"/>
      <c r="E3" s="53"/>
      <c r="F3" s="78"/>
      <c r="G3" s="78"/>
      <c r="H3" s="48"/>
      <c r="I3" s="48"/>
      <c r="J3" s="48"/>
    </row>
    <row r="4" spans="1:10" x14ac:dyDescent="0.2">
      <c r="A4" s="63" t="s">
        <v>105</v>
      </c>
      <c r="B4" s="64" t="s">
        <v>90</v>
      </c>
      <c r="C4" s="79">
        <f>SUM(C5:C8,C10)</f>
        <v>0</v>
      </c>
      <c r="D4" s="79">
        <f t="shared" ref="D4:J4" si="1">SUM(D5:D8,D10)</f>
        <v>0</v>
      </c>
      <c r="E4" s="79">
        <f t="shared" si="1"/>
        <v>0</v>
      </c>
      <c r="F4" s="79">
        <f t="shared" si="1"/>
        <v>0</v>
      </c>
      <c r="G4" s="79">
        <f t="shared" si="1"/>
        <v>0</v>
      </c>
      <c r="H4" s="79">
        <f t="shared" si="1"/>
        <v>0</v>
      </c>
      <c r="I4" s="79">
        <f t="shared" si="1"/>
        <v>0</v>
      </c>
      <c r="J4" s="79">
        <f t="shared" si="1"/>
        <v>0</v>
      </c>
    </row>
    <row r="5" spans="1:10" x14ac:dyDescent="0.2">
      <c r="A5" s="65" t="s">
        <v>106</v>
      </c>
      <c r="B5" s="66">
        <v>70</v>
      </c>
      <c r="C5" s="79">
        <f>'Balans + RR'!E92</f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</row>
    <row r="6" spans="1:10" x14ac:dyDescent="0.2">
      <c r="A6" s="65" t="s">
        <v>107</v>
      </c>
      <c r="B6" s="66">
        <v>71</v>
      </c>
      <c r="C6" s="79">
        <f>'Balans + RR'!E93</f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</row>
    <row r="7" spans="1:10" x14ac:dyDescent="0.2">
      <c r="A7" s="65" t="s">
        <v>108</v>
      </c>
      <c r="B7" s="66">
        <v>72</v>
      </c>
      <c r="C7" s="79">
        <f>'Balans + RR'!E94</f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</row>
    <row r="8" spans="1:10" x14ac:dyDescent="0.2">
      <c r="A8" s="65" t="s">
        <v>216</v>
      </c>
      <c r="B8" s="66">
        <v>73</v>
      </c>
      <c r="C8" s="79">
        <f>'Balans + RR'!E95</f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</row>
    <row r="9" spans="1:10" s="46" customFormat="1" x14ac:dyDescent="0.2">
      <c r="A9" s="67" t="s">
        <v>202</v>
      </c>
      <c r="B9" s="68">
        <v>736</v>
      </c>
      <c r="C9" s="81">
        <f>'Balans + RR'!E96</f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</row>
    <row r="10" spans="1:10" x14ac:dyDescent="0.2">
      <c r="A10" s="65" t="s">
        <v>109</v>
      </c>
      <c r="B10" s="66">
        <v>74</v>
      </c>
      <c r="C10" s="79">
        <f>'Balans + RR'!E97</f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</row>
    <row r="11" spans="1:10" x14ac:dyDescent="0.2">
      <c r="A11" s="63" t="s">
        <v>110</v>
      </c>
      <c r="B11" s="64" t="s">
        <v>91</v>
      </c>
      <c r="C11" s="79">
        <f t="shared" ref="C11:J11" si="2">+C12+C15+C16+C17+C18+C19+C20+C21</f>
        <v>0</v>
      </c>
      <c r="D11" s="79">
        <f t="shared" si="2"/>
        <v>0</v>
      </c>
      <c r="E11" s="79">
        <f t="shared" si="2"/>
        <v>0</v>
      </c>
      <c r="F11" s="79">
        <f t="shared" si="2"/>
        <v>0</v>
      </c>
      <c r="G11" s="79">
        <f t="shared" si="2"/>
        <v>0</v>
      </c>
      <c r="H11" s="79">
        <f t="shared" si="2"/>
        <v>0</v>
      </c>
      <c r="I11" s="79">
        <f t="shared" si="2"/>
        <v>0</v>
      </c>
      <c r="J11" s="79">
        <f t="shared" si="2"/>
        <v>0</v>
      </c>
    </row>
    <row r="12" spans="1:10" x14ac:dyDescent="0.2">
      <c r="A12" s="69" t="s">
        <v>111</v>
      </c>
      <c r="B12" s="64">
        <v>60</v>
      </c>
      <c r="C12" s="79">
        <f t="shared" ref="C12:J12" si="3">SUM(C13:C14)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</row>
    <row r="13" spans="1:10" x14ac:dyDescent="0.2">
      <c r="A13" s="67" t="s">
        <v>112</v>
      </c>
      <c r="B13" s="68" t="s">
        <v>113</v>
      </c>
      <c r="C13" s="81">
        <f>'Balans + RR'!E100</f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x14ac:dyDescent="0.2">
      <c r="A14" s="67" t="s">
        <v>114</v>
      </c>
      <c r="B14" s="68">
        <v>609</v>
      </c>
      <c r="C14" s="79">
        <f>'Balans + RR'!E101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x14ac:dyDescent="0.2">
      <c r="A15" s="65" t="s">
        <v>115</v>
      </c>
      <c r="B15" s="66">
        <v>61</v>
      </c>
      <c r="C15" s="79">
        <f>'Balans + RR'!E102</f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</row>
    <row r="16" spans="1:10" x14ac:dyDescent="0.2">
      <c r="A16" s="65" t="s">
        <v>116</v>
      </c>
      <c r="B16" s="66">
        <v>62</v>
      </c>
      <c r="C16" s="79">
        <f>'Balans + RR'!E103</f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</row>
    <row r="17" spans="1:10" x14ac:dyDescent="0.2">
      <c r="A17" s="65" t="s">
        <v>117</v>
      </c>
      <c r="B17" s="66">
        <v>630</v>
      </c>
      <c r="C17" s="79">
        <f>'Balans + RR'!E104</f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</row>
    <row r="18" spans="1:10" x14ac:dyDescent="0.2">
      <c r="A18" s="65" t="s">
        <v>118</v>
      </c>
      <c r="B18" s="66" t="s">
        <v>119</v>
      </c>
      <c r="C18" s="79">
        <f>'Balans + RR'!E105</f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</row>
    <row r="19" spans="1:10" x14ac:dyDescent="0.2">
      <c r="A19" s="65" t="s">
        <v>120</v>
      </c>
      <c r="B19" s="66" t="s">
        <v>92</v>
      </c>
      <c r="C19" s="79">
        <f>'Balans + RR'!E106</f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</row>
    <row r="20" spans="1:10" x14ac:dyDescent="0.2">
      <c r="A20" s="65" t="s">
        <v>121</v>
      </c>
      <c r="B20" s="66" t="s">
        <v>93</v>
      </c>
      <c r="C20" s="79">
        <f>'Balans + RR'!E107</f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</row>
    <row r="21" spans="1:10" x14ac:dyDescent="0.2">
      <c r="A21" s="65" t="s">
        <v>122</v>
      </c>
      <c r="B21" s="66">
        <v>649</v>
      </c>
      <c r="C21" s="79">
        <f>'Balans + RR'!E108</f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</row>
    <row r="22" spans="1:10" x14ac:dyDescent="0.2">
      <c r="A22" s="63" t="s">
        <v>123</v>
      </c>
      <c r="B22" s="64" t="s">
        <v>94</v>
      </c>
      <c r="C22" s="79">
        <f t="shared" ref="C22:J22" si="4">+C4-C11</f>
        <v>0</v>
      </c>
      <c r="D22" s="79">
        <f t="shared" si="4"/>
        <v>0</v>
      </c>
      <c r="E22" s="79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</row>
    <row r="23" spans="1:10" x14ac:dyDescent="0.2">
      <c r="A23" s="63" t="s">
        <v>124</v>
      </c>
      <c r="B23" s="64">
        <v>75</v>
      </c>
      <c r="C23" s="79">
        <f t="shared" ref="C23:J23" si="5">SUM(C24:C26)</f>
        <v>0</v>
      </c>
      <c r="D23" s="79">
        <f t="shared" si="5"/>
        <v>0</v>
      </c>
      <c r="E23" s="79">
        <f t="shared" si="5"/>
        <v>0</v>
      </c>
      <c r="F23" s="54">
        <f t="shared" si="5"/>
        <v>0</v>
      </c>
      <c r="G23" s="54">
        <f t="shared" si="5"/>
        <v>0</v>
      </c>
      <c r="H23" s="54">
        <f t="shared" si="5"/>
        <v>0</v>
      </c>
      <c r="I23" s="54">
        <f t="shared" si="5"/>
        <v>0</v>
      </c>
      <c r="J23" s="54">
        <f t="shared" si="5"/>
        <v>0</v>
      </c>
    </row>
    <row r="24" spans="1:10" x14ac:dyDescent="0.2">
      <c r="A24" s="65" t="s">
        <v>125</v>
      </c>
      <c r="B24" s="66">
        <v>750</v>
      </c>
      <c r="C24" s="79">
        <f>'Balans + RR'!E111</f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</row>
    <row r="25" spans="1:10" x14ac:dyDescent="0.2">
      <c r="A25" s="65" t="s">
        <v>126</v>
      </c>
      <c r="B25" s="66">
        <v>751</v>
      </c>
      <c r="C25" s="79">
        <f>'Balans + RR'!E112</f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</row>
    <row r="26" spans="1:10" x14ac:dyDescent="0.2">
      <c r="A26" s="65" t="s">
        <v>127</v>
      </c>
      <c r="B26" s="66" t="s">
        <v>128</v>
      </c>
      <c r="C26" s="79">
        <f>'Balans + RR'!E113</f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</row>
    <row r="27" spans="1:10" x14ac:dyDescent="0.2">
      <c r="A27" s="63" t="s">
        <v>129</v>
      </c>
      <c r="B27" s="64">
        <v>65</v>
      </c>
      <c r="C27" s="79">
        <f t="shared" ref="C27:J27" si="6">SUM(C28:C30)</f>
        <v>0</v>
      </c>
      <c r="D27" s="79">
        <f t="shared" si="6"/>
        <v>0</v>
      </c>
      <c r="E27" s="79">
        <f t="shared" si="6"/>
        <v>0</v>
      </c>
      <c r="F27" s="79">
        <f t="shared" si="6"/>
        <v>0</v>
      </c>
      <c r="G27" s="79">
        <f t="shared" si="6"/>
        <v>0</v>
      </c>
      <c r="H27" s="79">
        <f t="shared" si="6"/>
        <v>0</v>
      </c>
      <c r="I27" s="79">
        <f t="shared" si="6"/>
        <v>0</v>
      </c>
      <c r="J27" s="54">
        <f t="shared" si="6"/>
        <v>0</v>
      </c>
    </row>
    <row r="28" spans="1:10" x14ac:dyDescent="0.2">
      <c r="A28" s="65" t="s">
        <v>130</v>
      </c>
      <c r="B28" s="66">
        <v>650</v>
      </c>
      <c r="C28" s="79">
        <f>'Balans + RR'!E115</f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</row>
    <row r="29" spans="1:10" x14ac:dyDescent="0.2">
      <c r="A29" s="65" t="s">
        <v>131</v>
      </c>
      <c r="B29" s="66">
        <v>651</v>
      </c>
      <c r="C29" s="79">
        <f>'Balans + RR'!E116</f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</row>
    <row r="30" spans="1:10" x14ac:dyDescent="0.2">
      <c r="A30" s="65" t="s">
        <v>132</v>
      </c>
      <c r="B30" s="66" t="s">
        <v>133</v>
      </c>
      <c r="C30" s="79">
        <f>'Balans + RR'!E117</f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</row>
    <row r="31" spans="1:10" x14ac:dyDescent="0.2">
      <c r="A31" s="63" t="s">
        <v>134</v>
      </c>
      <c r="B31" s="64" t="s">
        <v>95</v>
      </c>
      <c r="C31" s="79">
        <f t="shared" ref="C31:J31" si="7">C22+C23-C27</f>
        <v>0</v>
      </c>
      <c r="D31" s="79">
        <f t="shared" si="7"/>
        <v>0</v>
      </c>
      <c r="E31" s="79">
        <f t="shared" si="7"/>
        <v>0</v>
      </c>
      <c r="F31" s="79">
        <f t="shared" si="7"/>
        <v>0</v>
      </c>
      <c r="G31" s="79">
        <f t="shared" si="7"/>
        <v>0</v>
      </c>
      <c r="H31" s="79">
        <f t="shared" si="7"/>
        <v>0</v>
      </c>
      <c r="I31" s="79">
        <f t="shared" si="7"/>
        <v>0</v>
      </c>
      <c r="J31" s="79">
        <f t="shared" si="7"/>
        <v>0</v>
      </c>
    </row>
    <row r="32" spans="1:10" x14ac:dyDescent="0.2">
      <c r="A32" s="63" t="s">
        <v>136</v>
      </c>
      <c r="B32" s="64">
        <v>76</v>
      </c>
      <c r="C32" s="79">
        <f t="shared" ref="C32:J32" si="8">SUM(C33:C37)</f>
        <v>0</v>
      </c>
      <c r="D32" s="79">
        <f t="shared" si="8"/>
        <v>0</v>
      </c>
      <c r="E32" s="79">
        <f t="shared" si="8"/>
        <v>0</v>
      </c>
      <c r="F32" s="79">
        <f t="shared" si="8"/>
        <v>0</v>
      </c>
      <c r="G32" s="79">
        <f t="shared" si="8"/>
        <v>0</v>
      </c>
      <c r="H32" s="79">
        <f t="shared" si="8"/>
        <v>0</v>
      </c>
      <c r="I32" s="79">
        <f t="shared" si="8"/>
        <v>0</v>
      </c>
      <c r="J32" s="79">
        <f t="shared" si="8"/>
        <v>0</v>
      </c>
    </row>
    <row r="33" spans="1:10" x14ac:dyDescent="0.2">
      <c r="A33" s="70" t="s">
        <v>137</v>
      </c>
      <c r="B33" s="71">
        <v>760</v>
      </c>
      <c r="C33" s="79">
        <f>'Balans + RR'!E120</f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</row>
    <row r="34" spans="1:10" x14ac:dyDescent="0.2">
      <c r="A34" s="70" t="s">
        <v>138</v>
      </c>
      <c r="B34" s="71">
        <v>761</v>
      </c>
      <c r="C34" s="79">
        <f>'Balans + RR'!E121</f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</row>
    <row r="35" spans="1:10" x14ac:dyDescent="0.2">
      <c r="A35" s="70" t="s">
        <v>139</v>
      </c>
      <c r="B35" s="71">
        <v>762</v>
      </c>
      <c r="C35" s="79">
        <f>'Balans + RR'!E122</f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</row>
    <row r="36" spans="1:10" x14ac:dyDescent="0.2">
      <c r="A36" s="70" t="s">
        <v>140</v>
      </c>
      <c r="B36" s="71">
        <v>763</v>
      </c>
      <c r="C36" s="79">
        <f>'Balans + RR'!E123</f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</row>
    <row r="37" spans="1:10" x14ac:dyDescent="0.2">
      <c r="A37" s="70" t="s">
        <v>141</v>
      </c>
      <c r="B37" s="71" t="s">
        <v>142</v>
      </c>
      <c r="C37" s="79">
        <f>'Balans + RR'!E124</f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</row>
    <row r="38" spans="1:10" x14ac:dyDescent="0.2">
      <c r="A38" s="63" t="s">
        <v>143</v>
      </c>
      <c r="B38" s="64">
        <v>66</v>
      </c>
      <c r="C38" s="79">
        <f t="shared" ref="C38:J38" si="9">SUM(C39:C44)</f>
        <v>0</v>
      </c>
      <c r="D38" s="79">
        <f t="shared" si="9"/>
        <v>0</v>
      </c>
      <c r="E38" s="79">
        <f t="shared" si="9"/>
        <v>0</v>
      </c>
      <c r="F38" s="79">
        <f t="shared" si="9"/>
        <v>0</v>
      </c>
      <c r="G38" s="79">
        <f t="shared" si="9"/>
        <v>0</v>
      </c>
      <c r="H38" s="79">
        <f t="shared" si="9"/>
        <v>0</v>
      </c>
      <c r="I38" s="79">
        <f t="shared" si="9"/>
        <v>0</v>
      </c>
      <c r="J38" s="79">
        <f t="shared" si="9"/>
        <v>0</v>
      </c>
    </row>
    <row r="39" spans="1:10" x14ac:dyDescent="0.2">
      <c r="A39" s="65" t="s">
        <v>144</v>
      </c>
      <c r="B39" s="66">
        <v>660</v>
      </c>
      <c r="C39" s="79">
        <f>'Balans + RR'!E126</f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</row>
    <row r="40" spans="1:10" x14ac:dyDescent="0.2">
      <c r="A40" s="65" t="s">
        <v>145</v>
      </c>
      <c r="B40" s="66">
        <v>661</v>
      </c>
      <c r="C40" s="79">
        <f>'Balans + RR'!E127</f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</row>
    <row r="41" spans="1:10" x14ac:dyDescent="0.2">
      <c r="A41" s="65" t="s">
        <v>146</v>
      </c>
      <c r="B41" s="66">
        <v>662</v>
      </c>
      <c r="C41" s="79">
        <f>'Balans + RR'!E128</f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</row>
    <row r="42" spans="1:10" x14ac:dyDescent="0.2">
      <c r="A42" s="65" t="s">
        <v>147</v>
      </c>
      <c r="B42" s="66">
        <v>663</v>
      </c>
      <c r="C42" s="79">
        <f>'Balans + RR'!E129</f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</row>
    <row r="43" spans="1:10" x14ac:dyDescent="0.2">
      <c r="A43" s="65" t="s">
        <v>148</v>
      </c>
      <c r="B43" s="66" t="s">
        <v>149</v>
      </c>
      <c r="C43" s="79">
        <f>'Balans + RR'!E130</f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</row>
    <row r="44" spans="1:10" x14ac:dyDescent="0.2">
      <c r="A44" s="65" t="s">
        <v>150</v>
      </c>
      <c r="B44" s="66">
        <v>669</v>
      </c>
      <c r="C44" s="79">
        <f>'Balans + RR'!E131</f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</row>
    <row r="45" spans="1:10" x14ac:dyDescent="0.2">
      <c r="A45" s="63" t="s">
        <v>151</v>
      </c>
      <c r="B45" s="72" t="s">
        <v>96</v>
      </c>
      <c r="C45" s="79">
        <f t="shared" ref="C45:J45" si="10">C31+C32-C38</f>
        <v>0</v>
      </c>
      <c r="D45" s="79">
        <f t="shared" si="10"/>
        <v>0</v>
      </c>
      <c r="E45" s="79">
        <f t="shared" si="10"/>
        <v>0</v>
      </c>
      <c r="F45" s="79">
        <f t="shared" si="10"/>
        <v>0</v>
      </c>
      <c r="G45" s="79">
        <f t="shared" si="10"/>
        <v>0</v>
      </c>
      <c r="H45" s="79">
        <f t="shared" si="10"/>
        <v>0</v>
      </c>
      <c r="I45" s="79">
        <f t="shared" si="10"/>
        <v>0</v>
      </c>
      <c r="J45" s="79">
        <f t="shared" si="10"/>
        <v>0</v>
      </c>
    </row>
    <row r="46" spans="1:10" x14ac:dyDescent="0.2">
      <c r="A46" s="63" t="s">
        <v>152</v>
      </c>
      <c r="B46" s="73" t="s">
        <v>153</v>
      </c>
      <c r="C46" s="79">
        <f t="shared" ref="C46:J46" si="11">C48-C47</f>
        <v>0</v>
      </c>
      <c r="D46" s="79">
        <f t="shared" si="11"/>
        <v>0</v>
      </c>
      <c r="E46" s="79">
        <f t="shared" si="11"/>
        <v>0</v>
      </c>
      <c r="F46" s="79">
        <f t="shared" si="11"/>
        <v>0</v>
      </c>
      <c r="G46" s="79">
        <f t="shared" si="11"/>
        <v>0</v>
      </c>
      <c r="H46" s="79">
        <f t="shared" si="11"/>
        <v>0</v>
      </c>
      <c r="I46" s="79">
        <f t="shared" si="11"/>
        <v>0</v>
      </c>
      <c r="J46" s="79">
        <f t="shared" si="11"/>
        <v>0</v>
      </c>
    </row>
    <row r="47" spans="1:10" x14ac:dyDescent="0.2">
      <c r="A47" s="65" t="s">
        <v>154</v>
      </c>
      <c r="B47" s="74" t="s">
        <v>155</v>
      </c>
      <c r="C47" s="79">
        <f>'Balans + RR'!E134</f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</row>
    <row r="48" spans="1:10" x14ac:dyDescent="0.2">
      <c r="A48" s="65" t="s">
        <v>156</v>
      </c>
      <c r="B48" s="74">
        <v>77</v>
      </c>
      <c r="C48" s="79">
        <f>'Balans + RR'!E135</f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</row>
    <row r="49" spans="1:10" x14ac:dyDescent="0.2">
      <c r="A49" s="63" t="s">
        <v>157</v>
      </c>
      <c r="B49" s="73" t="s">
        <v>158</v>
      </c>
      <c r="C49" s="79">
        <f t="shared" ref="C49:J49" si="12">C45+C46</f>
        <v>0</v>
      </c>
      <c r="D49" s="79">
        <f t="shared" si="12"/>
        <v>0</v>
      </c>
      <c r="E49" s="79">
        <f t="shared" si="12"/>
        <v>0</v>
      </c>
      <c r="F49" s="79">
        <f t="shared" si="12"/>
        <v>0</v>
      </c>
      <c r="G49" s="79">
        <f t="shared" si="12"/>
        <v>0</v>
      </c>
      <c r="H49" s="79">
        <f t="shared" si="12"/>
        <v>0</v>
      </c>
      <c r="I49" s="79">
        <f t="shared" si="12"/>
        <v>0</v>
      </c>
      <c r="J49" s="79">
        <f t="shared" si="12"/>
        <v>0</v>
      </c>
    </row>
    <row r="50" spans="1:10" x14ac:dyDescent="0.2">
      <c r="A50" s="63"/>
      <c r="B50" s="72"/>
      <c r="C50" s="80"/>
      <c r="D50" s="57"/>
      <c r="E50" s="57"/>
      <c r="F50" s="57"/>
      <c r="G50" s="57"/>
      <c r="H50" s="57"/>
      <c r="I50" s="57"/>
      <c r="J50" s="57"/>
    </row>
    <row r="51" spans="1:10" x14ac:dyDescent="0.2">
      <c r="A51" s="63"/>
      <c r="B51" s="60" t="s">
        <v>135</v>
      </c>
      <c r="C51" s="75">
        <f>C1</f>
        <v>2014</v>
      </c>
      <c r="D51" s="75">
        <f t="shared" ref="D51:J51" si="13">D1</f>
        <v>2015</v>
      </c>
      <c r="E51" s="75">
        <f t="shared" si="13"/>
        <v>2016</v>
      </c>
      <c r="F51" s="75">
        <f t="shared" si="13"/>
        <v>2017</v>
      </c>
      <c r="G51" s="75">
        <f t="shared" si="13"/>
        <v>2018</v>
      </c>
      <c r="H51" s="75">
        <f t="shared" si="13"/>
        <v>2019</v>
      </c>
      <c r="I51" s="75">
        <f t="shared" si="13"/>
        <v>2020</v>
      </c>
      <c r="J51" s="75">
        <f t="shared" si="13"/>
        <v>2021</v>
      </c>
    </row>
    <row r="52" spans="1:10" x14ac:dyDescent="0.2">
      <c r="A52" s="43" t="s">
        <v>182</v>
      </c>
      <c r="B52" s="23"/>
      <c r="C52" s="36"/>
      <c r="D52" s="51"/>
      <c r="E52" s="51"/>
      <c r="F52" s="78"/>
      <c r="G52" s="78"/>
      <c r="H52" s="48"/>
      <c r="I52" s="48"/>
      <c r="J52" s="48"/>
    </row>
    <row r="53" spans="1:10" x14ac:dyDescent="0.2">
      <c r="A53" s="37"/>
      <c r="B53" s="13"/>
      <c r="C53" s="37"/>
      <c r="D53" s="58"/>
      <c r="E53" s="58"/>
      <c r="F53" s="78"/>
      <c r="G53" s="78"/>
      <c r="H53" s="48"/>
      <c r="I53" s="48"/>
      <c r="J53" s="48"/>
    </row>
    <row r="54" spans="1:10" x14ac:dyDescent="0.2">
      <c r="A54" s="25" t="s">
        <v>97</v>
      </c>
      <c r="B54" s="40" t="s">
        <v>205</v>
      </c>
      <c r="C54" s="39">
        <f t="shared" ref="C54:J54" si="14">SUM(C55:C56)</f>
        <v>0</v>
      </c>
      <c r="D54" s="39">
        <f t="shared" si="14"/>
        <v>0</v>
      </c>
      <c r="E54" s="39">
        <f t="shared" si="14"/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</row>
    <row r="55" spans="1:10" x14ac:dyDescent="0.2">
      <c r="A55" s="26" t="s">
        <v>98</v>
      </c>
      <c r="B55" s="41" t="s">
        <v>158</v>
      </c>
      <c r="C55" s="39">
        <f t="shared" ref="C55:J55" si="15">C49</f>
        <v>0</v>
      </c>
      <c r="D55" s="27">
        <f t="shared" si="15"/>
        <v>0</v>
      </c>
      <c r="E55" s="27">
        <f t="shared" si="15"/>
        <v>0</v>
      </c>
      <c r="F55" s="27">
        <f t="shared" si="15"/>
        <v>0</v>
      </c>
      <c r="G55" s="27">
        <f t="shared" si="15"/>
        <v>0</v>
      </c>
      <c r="H55" s="27">
        <f t="shared" si="15"/>
        <v>0</v>
      </c>
      <c r="I55" s="27">
        <f t="shared" si="15"/>
        <v>0</v>
      </c>
      <c r="J55" s="27">
        <f t="shared" si="15"/>
        <v>0</v>
      </c>
    </row>
    <row r="56" spans="1:10" x14ac:dyDescent="0.2">
      <c r="A56" s="14" t="s">
        <v>99</v>
      </c>
      <c r="B56" s="42" t="s">
        <v>206</v>
      </c>
      <c r="C56" s="79">
        <f>'Balans + RR'!E143</f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</row>
    <row r="57" spans="1:10" x14ac:dyDescent="0.2">
      <c r="A57" s="14" t="s">
        <v>100</v>
      </c>
      <c r="B57" s="42">
        <v>792</v>
      </c>
      <c r="C57" s="79">
        <f>'Balans + RR'!E144</f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1:10" x14ac:dyDescent="0.2">
      <c r="A58" s="14" t="s">
        <v>101</v>
      </c>
      <c r="B58" s="42">
        <v>692</v>
      </c>
      <c r="C58" s="79">
        <f>'Balans + RR'!E145</f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</row>
    <row r="59" spans="1:10" x14ac:dyDescent="0.2">
      <c r="A59" s="25" t="s">
        <v>103</v>
      </c>
      <c r="B59" s="47" t="s">
        <v>104</v>
      </c>
      <c r="C59" s="39">
        <f t="shared" ref="C59:J59" si="16">C54+C57-C58+C60</f>
        <v>0</v>
      </c>
      <c r="D59" s="39">
        <f t="shared" si="16"/>
        <v>0</v>
      </c>
      <c r="E59" s="39">
        <f t="shared" si="16"/>
        <v>0</v>
      </c>
      <c r="F59" s="39">
        <f t="shared" si="16"/>
        <v>0</v>
      </c>
      <c r="G59" s="39">
        <f t="shared" si="16"/>
        <v>0</v>
      </c>
      <c r="H59" s="39">
        <f t="shared" si="16"/>
        <v>0</v>
      </c>
      <c r="I59" s="39">
        <f t="shared" si="16"/>
        <v>0</v>
      </c>
      <c r="J59" s="39">
        <f t="shared" si="16"/>
        <v>0</v>
      </c>
    </row>
    <row r="60" spans="1:10" x14ac:dyDescent="0.2">
      <c r="A60" s="65" t="s">
        <v>159</v>
      </c>
      <c r="B60" s="66">
        <v>794</v>
      </c>
      <c r="C60" s="79">
        <f>'Balans + RR'!E147</f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</row>
    <row r="61" spans="1:10" x14ac:dyDescent="0.2">
      <c r="A61" s="76"/>
      <c r="B61" s="77"/>
      <c r="C61" s="82"/>
      <c r="D61" s="78"/>
      <c r="E61" s="78"/>
      <c r="F61" s="78"/>
      <c r="G61" s="78"/>
      <c r="H61" s="48"/>
      <c r="I61" s="48"/>
      <c r="J61" s="48"/>
    </row>
    <row r="62" spans="1:10" x14ac:dyDescent="0.2">
      <c r="C62" s="35"/>
      <c r="D62" s="35"/>
      <c r="E62" s="35"/>
      <c r="F62" s="35"/>
      <c r="G62" s="35"/>
      <c r="H62" s="35"/>
      <c r="I62" s="35"/>
      <c r="J62" s="35"/>
    </row>
    <row r="69" spans="1:1" x14ac:dyDescent="0.2">
      <c r="A69" s="48"/>
    </row>
  </sheetData>
  <sheetProtection password="EB14" sheet="1" objects="1" scenarios="1"/>
  <phoneticPr fontId="11" type="noConversion"/>
  <pageMargins left="0.78740157480314965" right="0.78740157480314965" top="0.78740157480314965" bottom="0.98425196850393704" header="0.51181102362204722" footer="0.51181102362204722"/>
  <pageSetup paperSize="9" scale="63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A32" sqref="A32"/>
    </sheetView>
  </sheetViews>
  <sheetFormatPr defaultRowHeight="12.75" x14ac:dyDescent="0.2"/>
  <cols>
    <col min="1" max="1" width="94.7109375" bestFit="1" customWidth="1"/>
    <col min="2" max="2" width="2.5703125" style="32" bestFit="1" customWidth="1"/>
    <col min="3" max="3" width="9.140625" style="33"/>
    <col min="4" max="9" width="16.7109375" style="30" customWidth="1"/>
    <col min="10" max="11" width="16.7109375" customWidth="1"/>
  </cols>
  <sheetData>
    <row r="1" spans="1:12" ht="13.5" thickBot="1" x14ac:dyDescent="0.25">
      <c r="A1" s="85" t="s">
        <v>160</v>
      </c>
      <c r="B1" s="100"/>
      <c r="C1" s="101"/>
      <c r="D1" s="115"/>
      <c r="E1" s="115"/>
      <c r="F1" s="115"/>
      <c r="G1" s="115"/>
      <c r="H1" s="115"/>
      <c r="I1" s="115"/>
      <c r="J1" s="116"/>
      <c r="K1" s="117"/>
    </row>
    <row r="2" spans="1:12" ht="13.5" thickBot="1" x14ac:dyDescent="0.25">
      <c r="A2" s="86" t="s">
        <v>7</v>
      </c>
      <c r="B2" s="96"/>
      <c r="C2" s="97" t="s">
        <v>135</v>
      </c>
      <c r="D2" s="98">
        <f>Meerjarenplanning!C1</f>
        <v>2014</v>
      </c>
      <c r="E2" s="98">
        <f>Meerjarenplanning!D1</f>
        <v>2015</v>
      </c>
      <c r="F2" s="98">
        <f>Meerjarenplanning!E1</f>
        <v>2016</v>
      </c>
      <c r="G2" s="98">
        <f>Meerjarenplanning!F1</f>
        <v>2017</v>
      </c>
      <c r="H2" s="98">
        <f>Meerjarenplanning!G1</f>
        <v>2018</v>
      </c>
      <c r="I2" s="98">
        <f>Meerjarenplanning!H1</f>
        <v>2019</v>
      </c>
      <c r="J2" s="98">
        <f>Meerjarenplanning!I1</f>
        <v>2020</v>
      </c>
      <c r="K2" s="99">
        <f>Meerjarenplanning!J1</f>
        <v>2021</v>
      </c>
    </row>
    <row r="3" spans="1:12" ht="13.5" thickBot="1" x14ac:dyDescent="0.25">
      <c r="A3" s="87" t="s">
        <v>7</v>
      </c>
      <c r="B3" s="63"/>
      <c r="C3" s="60" t="s">
        <v>7</v>
      </c>
      <c r="D3" s="62" t="s">
        <v>7</v>
      </c>
      <c r="E3" s="62" t="s">
        <v>7</v>
      </c>
      <c r="F3" s="62" t="s">
        <v>7</v>
      </c>
      <c r="G3" s="62" t="s">
        <v>7</v>
      </c>
      <c r="H3" s="62"/>
      <c r="I3" s="62"/>
      <c r="J3" s="62"/>
      <c r="K3" s="118"/>
    </row>
    <row r="4" spans="1:12" ht="13.5" thickBot="1" x14ac:dyDescent="0.25">
      <c r="A4" s="88" t="s">
        <v>161</v>
      </c>
      <c r="B4" s="102"/>
      <c r="C4" s="103" t="s">
        <v>158</v>
      </c>
      <c r="D4" s="119">
        <f>Meerjarenplanning!C49</f>
        <v>0</v>
      </c>
      <c r="E4" s="119">
        <f>Meerjarenplanning!D49</f>
        <v>0</v>
      </c>
      <c r="F4" s="119">
        <f>Meerjarenplanning!E49</f>
        <v>0</v>
      </c>
      <c r="G4" s="119">
        <f>Meerjarenplanning!F49</f>
        <v>0</v>
      </c>
      <c r="H4" s="119">
        <f>Meerjarenplanning!G49</f>
        <v>0</v>
      </c>
      <c r="I4" s="119">
        <f>Meerjarenplanning!H49</f>
        <v>0</v>
      </c>
      <c r="J4" s="119">
        <f>Meerjarenplanning!I49</f>
        <v>0</v>
      </c>
      <c r="K4" s="120">
        <f>Meerjarenplanning!J49</f>
        <v>0</v>
      </c>
    </row>
    <row r="5" spans="1:12" ht="13.5" thickBot="1" x14ac:dyDescent="0.25">
      <c r="A5" s="89" t="s">
        <v>162</v>
      </c>
      <c r="B5" s="96"/>
      <c r="C5" s="97" t="s">
        <v>7</v>
      </c>
      <c r="D5" s="119">
        <f>SUM(D6:D8)</f>
        <v>0</v>
      </c>
      <c r="E5" s="119">
        <f t="shared" ref="E5:J5" si="0">SUM(E6:E8)</f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19">
        <f t="shared" si="0"/>
        <v>0</v>
      </c>
      <c r="J5" s="119">
        <f t="shared" si="0"/>
        <v>0</v>
      </c>
      <c r="K5" s="120">
        <f>SUM(K6:K8)</f>
        <v>0</v>
      </c>
    </row>
    <row r="6" spans="1:12" x14ac:dyDescent="0.2">
      <c r="A6" s="90" t="s">
        <v>163</v>
      </c>
      <c r="B6" s="104" t="s">
        <v>164</v>
      </c>
      <c r="C6" s="105">
        <v>630</v>
      </c>
      <c r="D6" s="121">
        <f>Meerjarenplanning!C17</f>
        <v>0</v>
      </c>
      <c r="E6" s="121">
        <f>Meerjarenplanning!D17</f>
        <v>0</v>
      </c>
      <c r="F6" s="121">
        <f>Meerjarenplanning!E17</f>
        <v>0</v>
      </c>
      <c r="G6" s="121">
        <f>Meerjarenplanning!F17</f>
        <v>0</v>
      </c>
      <c r="H6" s="121">
        <f>Meerjarenplanning!G17</f>
        <v>0</v>
      </c>
      <c r="I6" s="121">
        <f>Meerjarenplanning!H17</f>
        <v>0</v>
      </c>
      <c r="J6" s="121">
        <f>Meerjarenplanning!I17</f>
        <v>0</v>
      </c>
      <c r="K6" s="122">
        <f>Meerjarenplanning!J17</f>
        <v>0</v>
      </c>
      <c r="L6" s="34"/>
    </row>
    <row r="7" spans="1:12" x14ac:dyDescent="0.2">
      <c r="A7" s="91" t="s">
        <v>165</v>
      </c>
      <c r="B7" s="106" t="s">
        <v>164</v>
      </c>
      <c r="C7" s="107" t="s">
        <v>119</v>
      </c>
      <c r="D7" s="123">
        <f>Meerjarenplanning!C18</f>
        <v>0</v>
      </c>
      <c r="E7" s="123">
        <f>Meerjarenplanning!D18</f>
        <v>0</v>
      </c>
      <c r="F7" s="123">
        <f>Meerjarenplanning!E18</f>
        <v>0</v>
      </c>
      <c r="G7" s="123">
        <f>Meerjarenplanning!F18</f>
        <v>0</v>
      </c>
      <c r="H7" s="123">
        <f>Meerjarenplanning!G18</f>
        <v>0</v>
      </c>
      <c r="I7" s="123">
        <f>Meerjarenplanning!H18</f>
        <v>0</v>
      </c>
      <c r="J7" s="123">
        <f>Meerjarenplanning!I18</f>
        <v>0</v>
      </c>
      <c r="K7" s="124">
        <f>Meerjarenplanning!J18</f>
        <v>0</v>
      </c>
      <c r="L7" s="34"/>
    </row>
    <row r="8" spans="1:12" ht="13.5" thickBot="1" x14ac:dyDescent="0.25">
      <c r="A8" s="90" t="s">
        <v>166</v>
      </c>
      <c r="B8" s="104" t="s">
        <v>164</v>
      </c>
      <c r="C8" s="105" t="s">
        <v>92</v>
      </c>
      <c r="D8" s="121">
        <f>Meerjarenplanning!C19</f>
        <v>0</v>
      </c>
      <c r="E8" s="121">
        <f>Meerjarenplanning!D19</f>
        <v>0</v>
      </c>
      <c r="F8" s="121">
        <f>Meerjarenplanning!E19</f>
        <v>0</v>
      </c>
      <c r="G8" s="121">
        <f>Meerjarenplanning!F19</f>
        <v>0</v>
      </c>
      <c r="H8" s="121">
        <f>Meerjarenplanning!G19</f>
        <v>0</v>
      </c>
      <c r="I8" s="121">
        <f>Meerjarenplanning!H19</f>
        <v>0</v>
      </c>
      <c r="J8" s="121">
        <f>Meerjarenplanning!I19</f>
        <v>0</v>
      </c>
      <c r="K8" s="125">
        <f>Meerjarenplanning!J19</f>
        <v>0</v>
      </c>
    </row>
    <row r="9" spans="1:12" ht="13.5" thickBot="1" x14ac:dyDescent="0.25">
      <c r="A9" s="89" t="s">
        <v>167</v>
      </c>
      <c r="B9" s="96"/>
      <c r="C9" s="97" t="s">
        <v>7</v>
      </c>
      <c r="D9" s="119">
        <f>D11-D10</f>
        <v>0</v>
      </c>
      <c r="E9" s="119">
        <f t="shared" ref="E9:K9" si="1">E11-E10</f>
        <v>0</v>
      </c>
      <c r="F9" s="119">
        <f t="shared" si="1"/>
        <v>0</v>
      </c>
      <c r="G9" s="119">
        <f t="shared" si="1"/>
        <v>0</v>
      </c>
      <c r="H9" s="119">
        <f t="shared" si="1"/>
        <v>0</v>
      </c>
      <c r="I9" s="119">
        <f t="shared" si="1"/>
        <v>0</v>
      </c>
      <c r="J9" s="119">
        <f t="shared" si="1"/>
        <v>0</v>
      </c>
      <c r="K9" s="120">
        <f t="shared" si="1"/>
        <v>0</v>
      </c>
    </row>
    <row r="10" spans="1:12" x14ac:dyDescent="0.2">
      <c r="A10" s="92" t="s">
        <v>168</v>
      </c>
      <c r="B10" s="108" t="s">
        <v>21</v>
      </c>
      <c r="C10" s="109">
        <v>736</v>
      </c>
      <c r="D10" s="126">
        <f>Meerjarenplanning!C9</f>
        <v>0</v>
      </c>
      <c r="E10" s="126">
        <f>Meerjarenplanning!D9</f>
        <v>0</v>
      </c>
      <c r="F10" s="126">
        <f>Meerjarenplanning!E9</f>
        <v>0</v>
      </c>
      <c r="G10" s="126">
        <f>Meerjarenplanning!F9</f>
        <v>0</v>
      </c>
      <c r="H10" s="126">
        <f>Meerjarenplanning!G9</f>
        <v>0</v>
      </c>
      <c r="I10" s="126">
        <f>Meerjarenplanning!H9</f>
        <v>0</v>
      </c>
      <c r="J10" s="126">
        <f>Meerjarenplanning!I9</f>
        <v>0</v>
      </c>
      <c r="K10" s="127">
        <f>Meerjarenplanning!J9</f>
        <v>0</v>
      </c>
    </row>
    <row r="11" spans="1:12" ht="13.5" thickBot="1" x14ac:dyDescent="0.25">
      <c r="A11" s="90" t="s">
        <v>169</v>
      </c>
      <c r="B11" s="104" t="s">
        <v>164</v>
      </c>
      <c r="C11" s="105">
        <v>651</v>
      </c>
      <c r="D11" s="121">
        <f>Meerjarenplanning!C29</f>
        <v>0</v>
      </c>
      <c r="E11" s="121">
        <f>Meerjarenplanning!D29</f>
        <v>0</v>
      </c>
      <c r="F11" s="121">
        <f>Meerjarenplanning!E29</f>
        <v>0</v>
      </c>
      <c r="G11" s="121">
        <f>Meerjarenplanning!F29</f>
        <v>0</v>
      </c>
      <c r="H11" s="121">
        <f>Meerjarenplanning!G29</f>
        <v>0</v>
      </c>
      <c r="I11" s="121">
        <f>Meerjarenplanning!H29</f>
        <v>0</v>
      </c>
      <c r="J11" s="121">
        <f>Meerjarenplanning!I29</f>
        <v>0</v>
      </c>
      <c r="K11" s="128">
        <f>Meerjarenplanning!J29</f>
        <v>0</v>
      </c>
    </row>
    <row r="12" spans="1:12" ht="13.5" thickBot="1" x14ac:dyDescent="0.25">
      <c r="A12" s="89" t="s">
        <v>170</v>
      </c>
      <c r="B12" s="96"/>
      <c r="C12" s="97" t="s">
        <v>7</v>
      </c>
      <c r="D12" s="119">
        <f>SUM(D16:D19)-SUM(D13:D15)</f>
        <v>0</v>
      </c>
      <c r="E12" s="119">
        <f t="shared" ref="E12:K12" si="2">SUM(E16:E19)-SUM(E13:E15)</f>
        <v>0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19">
        <f t="shared" si="2"/>
        <v>0</v>
      </c>
      <c r="J12" s="119">
        <f t="shared" si="2"/>
        <v>0</v>
      </c>
      <c r="K12" s="120">
        <f t="shared" si="2"/>
        <v>0</v>
      </c>
    </row>
    <row r="13" spans="1:12" x14ac:dyDescent="0.2">
      <c r="A13" s="90" t="s">
        <v>171</v>
      </c>
      <c r="B13" s="104" t="s">
        <v>21</v>
      </c>
      <c r="C13" s="105">
        <v>760</v>
      </c>
      <c r="D13" s="121">
        <f>Meerjarenplanning!C33</f>
        <v>0</v>
      </c>
      <c r="E13" s="121">
        <f>Meerjarenplanning!D33</f>
        <v>0</v>
      </c>
      <c r="F13" s="121">
        <f>Meerjarenplanning!E33</f>
        <v>0</v>
      </c>
      <c r="G13" s="121">
        <f>Meerjarenplanning!F33</f>
        <v>0</v>
      </c>
      <c r="H13" s="121">
        <f>Meerjarenplanning!G33</f>
        <v>0</v>
      </c>
      <c r="I13" s="121">
        <f>Meerjarenplanning!H33</f>
        <v>0</v>
      </c>
      <c r="J13" s="121">
        <f>Meerjarenplanning!I33</f>
        <v>0</v>
      </c>
      <c r="K13" s="128">
        <f>Meerjarenplanning!J33</f>
        <v>0</v>
      </c>
    </row>
    <row r="14" spans="1:12" x14ac:dyDescent="0.2">
      <c r="A14" s="91" t="s">
        <v>172</v>
      </c>
      <c r="B14" s="106" t="s">
        <v>21</v>
      </c>
      <c r="C14" s="107">
        <v>761</v>
      </c>
      <c r="D14" s="121">
        <f>Meerjarenplanning!C34</f>
        <v>0</v>
      </c>
      <c r="E14" s="121">
        <f>Meerjarenplanning!D34</f>
        <v>0</v>
      </c>
      <c r="F14" s="121">
        <f>Meerjarenplanning!E34</f>
        <v>0</v>
      </c>
      <c r="G14" s="121">
        <f>Meerjarenplanning!F34</f>
        <v>0</v>
      </c>
      <c r="H14" s="121">
        <f>Meerjarenplanning!G34</f>
        <v>0</v>
      </c>
      <c r="I14" s="121">
        <f>Meerjarenplanning!H34</f>
        <v>0</v>
      </c>
      <c r="J14" s="121">
        <f>Meerjarenplanning!I34</f>
        <v>0</v>
      </c>
      <c r="K14" s="128">
        <f>Meerjarenplanning!J34</f>
        <v>0</v>
      </c>
    </row>
    <row r="15" spans="1:12" x14ac:dyDescent="0.2">
      <c r="A15" s="90" t="s">
        <v>173</v>
      </c>
      <c r="B15" s="104" t="s">
        <v>21</v>
      </c>
      <c r="C15" s="105">
        <v>762</v>
      </c>
      <c r="D15" s="121">
        <f>Meerjarenplanning!C35</f>
        <v>0</v>
      </c>
      <c r="E15" s="121">
        <f>Meerjarenplanning!D35</f>
        <v>0</v>
      </c>
      <c r="F15" s="121">
        <f>Meerjarenplanning!E35</f>
        <v>0</v>
      </c>
      <c r="G15" s="121">
        <f>Meerjarenplanning!F35</f>
        <v>0</v>
      </c>
      <c r="H15" s="121">
        <f>Meerjarenplanning!G35</f>
        <v>0</v>
      </c>
      <c r="I15" s="121">
        <f>Meerjarenplanning!H35</f>
        <v>0</v>
      </c>
      <c r="J15" s="121">
        <f>Meerjarenplanning!I35</f>
        <v>0</v>
      </c>
      <c r="K15" s="128">
        <f>Meerjarenplanning!J35</f>
        <v>0</v>
      </c>
    </row>
    <row r="16" spans="1:12" x14ac:dyDescent="0.2">
      <c r="A16" s="91" t="s">
        <v>174</v>
      </c>
      <c r="B16" s="106" t="s">
        <v>164</v>
      </c>
      <c r="C16" s="107">
        <v>660</v>
      </c>
      <c r="D16" s="123">
        <f>Meerjarenplanning!C39</f>
        <v>0</v>
      </c>
      <c r="E16" s="123">
        <f>Meerjarenplanning!D39</f>
        <v>0</v>
      </c>
      <c r="F16" s="123">
        <f>Meerjarenplanning!E39</f>
        <v>0</v>
      </c>
      <c r="G16" s="123">
        <f>Meerjarenplanning!F39</f>
        <v>0</v>
      </c>
      <c r="H16" s="123">
        <f>Meerjarenplanning!G39</f>
        <v>0</v>
      </c>
      <c r="I16" s="123">
        <f>Meerjarenplanning!H39</f>
        <v>0</v>
      </c>
      <c r="J16" s="123">
        <f>Meerjarenplanning!I39</f>
        <v>0</v>
      </c>
      <c r="K16" s="124">
        <f>Meerjarenplanning!J39</f>
        <v>0</v>
      </c>
    </row>
    <row r="17" spans="1:11" x14ac:dyDescent="0.2">
      <c r="A17" s="90" t="s">
        <v>175</v>
      </c>
      <c r="B17" s="104" t="s">
        <v>164</v>
      </c>
      <c r="C17" s="105">
        <v>661</v>
      </c>
      <c r="D17" s="123">
        <f>Meerjarenplanning!C40</f>
        <v>0</v>
      </c>
      <c r="E17" s="123">
        <f>Meerjarenplanning!D40</f>
        <v>0</v>
      </c>
      <c r="F17" s="123">
        <f>Meerjarenplanning!E40</f>
        <v>0</v>
      </c>
      <c r="G17" s="123">
        <f>Meerjarenplanning!F40</f>
        <v>0</v>
      </c>
      <c r="H17" s="123">
        <f>Meerjarenplanning!G40</f>
        <v>0</v>
      </c>
      <c r="I17" s="123">
        <f>Meerjarenplanning!H40</f>
        <v>0</v>
      </c>
      <c r="J17" s="123">
        <f>Meerjarenplanning!I40</f>
        <v>0</v>
      </c>
      <c r="K17" s="124">
        <f>Meerjarenplanning!J40</f>
        <v>0</v>
      </c>
    </row>
    <row r="18" spans="1:11" x14ac:dyDescent="0.2">
      <c r="A18" s="91" t="s">
        <v>176</v>
      </c>
      <c r="B18" s="106" t="s">
        <v>164</v>
      </c>
      <c r="C18" s="107">
        <v>662</v>
      </c>
      <c r="D18" s="123">
        <f>Meerjarenplanning!C41</f>
        <v>0</v>
      </c>
      <c r="E18" s="123">
        <f>Meerjarenplanning!D41</f>
        <v>0</v>
      </c>
      <c r="F18" s="123">
        <f>Meerjarenplanning!E41</f>
        <v>0</v>
      </c>
      <c r="G18" s="123">
        <f>Meerjarenplanning!F41</f>
        <v>0</v>
      </c>
      <c r="H18" s="123">
        <f>Meerjarenplanning!G41</f>
        <v>0</v>
      </c>
      <c r="I18" s="123">
        <f>Meerjarenplanning!H41</f>
        <v>0</v>
      </c>
      <c r="J18" s="123">
        <f>Meerjarenplanning!I41</f>
        <v>0</v>
      </c>
      <c r="K18" s="124">
        <f>Meerjarenplanning!J41</f>
        <v>0</v>
      </c>
    </row>
    <row r="19" spans="1:11" ht="13.5" thickBot="1" x14ac:dyDescent="0.25">
      <c r="A19" s="93" t="s">
        <v>177</v>
      </c>
      <c r="B19" s="110" t="s">
        <v>164</v>
      </c>
      <c r="C19" s="111">
        <v>663</v>
      </c>
      <c r="D19" s="123">
        <f>Meerjarenplanning!C42</f>
        <v>0</v>
      </c>
      <c r="E19" s="123">
        <f>Meerjarenplanning!D42</f>
        <v>0</v>
      </c>
      <c r="F19" s="123">
        <f>Meerjarenplanning!E42</f>
        <v>0</v>
      </c>
      <c r="G19" s="123">
        <f>Meerjarenplanning!F42</f>
        <v>0</v>
      </c>
      <c r="H19" s="123">
        <f>Meerjarenplanning!G42</f>
        <v>0</v>
      </c>
      <c r="I19" s="123">
        <f>Meerjarenplanning!H42</f>
        <v>0</v>
      </c>
      <c r="J19" s="123">
        <f>Meerjarenplanning!I42</f>
        <v>0</v>
      </c>
      <c r="K19" s="124">
        <f>Meerjarenplanning!J42</f>
        <v>0</v>
      </c>
    </row>
    <row r="20" spans="1:11" ht="13.5" thickBot="1" x14ac:dyDescent="0.25">
      <c r="A20" s="89" t="s">
        <v>178</v>
      </c>
      <c r="B20" s="96"/>
      <c r="C20" s="97" t="s">
        <v>7</v>
      </c>
      <c r="D20" s="129">
        <f>SUM(D4:D5)+D9+D12</f>
        <v>0</v>
      </c>
      <c r="E20" s="119">
        <f>SUM(E4:E5)+E9+E12</f>
        <v>0</v>
      </c>
      <c r="F20" s="119">
        <f>SUM(F4:F5)+F9+F12</f>
        <v>0</v>
      </c>
      <c r="G20" s="119">
        <f>SUM(G4:G5)+G9+G12</f>
        <v>0</v>
      </c>
      <c r="H20" s="119">
        <f>SUM(H4:H5)+H9+H12</f>
        <v>0</v>
      </c>
      <c r="I20" s="120">
        <f>+I5+I9+I12+I4</f>
        <v>0</v>
      </c>
      <c r="J20" s="120">
        <f>+J5+J9+J12+J4</f>
        <v>0</v>
      </c>
      <c r="K20" s="120">
        <f>+K5+K9+K12+K4</f>
        <v>0</v>
      </c>
    </row>
    <row r="21" spans="1:11" ht="13.5" thickBot="1" x14ac:dyDescent="0.25">
      <c r="A21" s="94" t="s">
        <v>190</v>
      </c>
      <c r="B21" s="112"/>
      <c r="C21" s="113" t="s">
        <v>7</v>
      </c>
      <c r="D21" s="133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</row>
    <row r="22" spans="1:11" ht="13.5" thickBot="1" x14ac:dyDescent="0.25">
      <c r="A22" s="95" t="s">
        <v>201</v>
      </c>
      <c r="B22" s="114"/>
      <c r="C22" s="97"/>
      <c r="D22" s="130">
        <f>(IF(Meerjarenplanning!C27=0,,D20/(D21)))</f>
        <v>0</v>
      </c>
      <c r="E22" s="130">
        <f>(IF(Meerjarenplanning!D27=0,,E20/(E21)))</f>
        <v>0</v>
      </c>
      <c r="F22" s="130">
        <f>(IF(Meerjarenplanning!E27=0,,F20/(F21)))</f>
        <v>0</v>
      </c>
      <c r="G22" s="130">
        <f>(IF(Meerjarenplanning!F27=0,,G20/(G21)))</f>
        <v>0</v>
      </c>
      <c r="H22" s="130">
        <f>(IF(Meerjarenplanning!G27=0,,H20/(H21)))</f>
        <v>0</v>
      </c>
      <c r="I22" s="130">
        <f>(IF(Meerjarenplanning!H27=0,,I20/(I21)))</f>
        <v>0</v>
      </c>
      <c r="J22" s="130">
        <f>(IF(Meerjarenplanning!I27=0,,J20/(J21)))</f>
        <v>0</v>
      </c>
      <c r="K22" s="131">
        <f>(IF(Meerjarenplanning!J27=0,,K20/(K21)))</f>
        <v>0</v>
      </c>
    </row>
  </sheetData>
  <sheetProtection sheet="1" objects="1" scenarios="1"/>
  <phoneticPr fontId="11" type="noConversion"/>
  <pageMargins left="0.75" right="0.75" top="1" bottom="1" header="0.5" footer="0.5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28" sqref="D28"/>
    </sheetView>
  </sheetViews>
  <sheetFormatPr defaultRowHeight="12.75" x14ac:dyDescent="0.2"/>
  <cols>
    <col min="1" max="1" width="24.140625" customWidth="1"/>
    <col min="2" max="2" width="5.42578125" customWidth="1"/>
    <col min="3" max="10" width="12.7109375" customWidth="1"/>
  </cols>
  <sheetData>
    <row r="1" spans="1:10" x14ac:dyDescent="0.2">
      <c r="A1" s="136" t="s">
        <v>191</v>
      </c>
    </row>
    <row r="2" spans="1:10" ht="13.5" thickBot="1" x14ac:dyDescent="0.25">
      <c r="A2" s="137" t="s">
        <v>204</v>
      </c>
      <c r="B2" s="167">
        <v>0</v>
      </c>
      <c r="C2" s="167"/>
    </row>
    <row r="3" spans="1:10" ht="13.5" thickBot="1" x14ac:dyDescent="0.25">
      <c r="A3" s="136"/>
      <c r="B3" s="141" t="s">
        <v>135</v>
      </c>
      <c r="C3" s="142">
        <f>Meerjarenplanning!C1</f>
        <v>2014</v>
      </c>
      <c r="D3" s="142">
        <f>Meerjarenplanning!D1</f>
        <v>2015</v>
      </c>
      <c r="E3" s="142">
        <f>Meerjarenplanning!E1</f>
        <v>2016</v>
      </c>
      <c r="F3" s="142">
        <f>Meerjarenplanning!F1</f>
        <v>2017</v>
      </c>
      <c r="G3" s="142">
        <f>Meerjarenplanning!G1</f>
        <v>2018</v>
      </c>
      <c r="H3" s="142">
        <f>Meerjarenplanning!H1</f>
        <v>2019</v>
      </c>
      <c r="I3" s="142">
        <f>Meerjarenplanning!I1</f>
        <v>2020</v>
      </c>
      <c r="J3" s="143">
        <f>Meerjarenplanning!J1</f>
        <v>2021</v>
      </c>
    </row>
    <row r="4" spans="1:10" ht="13.5" thickBot="1" x14ac:dyDescent="0.25">
      <c r="A4" s="86"/>
      <c r="B4" s="144"/>
      <c r="C4" s="145"/>
      <c r="D4" s="145"/>
      <c r="E4" s="145"/>
      <c r="F4" s="145"/>
      <c r="G4" s="145"/>
      <c r="H4" s="145"/>
      <c r="I4" s="145"/>
      <c r="J4" s="97"/>
    </row>
    <row r="5" spans="1:10" ht="13.5" thickBot="1" x14ac:dyDescent="0.25">
      <c r="A5" s="138" t="s">
        <v>192</v>
      </c>
      <c r="B5" s="146">
        <v>172</v>
      </c>
      <c r="C5" s="150">
        <v>0</v>
      </c>
      <c r="D5" s="151">
        <v>0</v>
      </c>
      <c r="E5" s="151">
        <v>0</v>
      </c>
      <c r="F5" s="151">
        <v>0</v>
      </c>
      <c r="G5" s="151">
        <v>0</v>
      </c>
      <c r="H5" s="151">
        <v>0</v>
      </c>
      <c r="I5" s="151">
        <v>0</v>
      </c>
      <c r="J5" s="152">
        <v>0</v>
      </c>
    </row>
    <row r="6" spans="1:10" ht="13.5" thickBot="1" x14ac:dyDescent="0.25">
      <c r="A6" s="114" t="s">
        <v>193</v>
      </c>
      <c r="B6" s="147"/>
      <c r="C6" s="153">
        <f t="shared" ref="C6:J6" si="0">SUM(C7:C8)</f>
        <v>0</v>
      </c>
      <c r="D6" s="154">
        <f t="shared" si="0"/>
        <v>0</v>
      </c>
      <c r="E6" s="154">
        <f t="shared" si="0"/>
        <v>0</v>
      </c>
      <c r="F6" s="154">
        <f t="shared" si="0"/>
        <v>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5">
        <f t="shared" si="0"/>
        <v>0</v>
      </c>
    </row>
    <row r="7" spans="1:10" x14ac:dyDescent="0.2">
      <c r="A7" s="139" t="s">
        <v>194</v>
      </c>
      <c r="B7" s="148">
        <v>173</v>
      </c>
      <c r="C7" s="156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8">
        <v>0</v>
      </c>
    </row>
    <row r="8" spans="1:10" ht="13.5" thickBot="1" x14ac:dyDescent="0.25">
      <c r="A8" s="139" t="s">
        <v>195</v>
      </c>
      <c r="B8" s="148">
        <v>174</v>
      </c>
      <c r="C8" s="156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8">
        <v>0</v>
      </c>
    </row>
    <row r="9" spans="1:10" ht="13.5" thickBot="1" x14ac:dyDescent="0.25">
      <c r="A9" s="114" t="s">
        <v>196</v>
      </c>
      <c r="B9" s="147"/>
      <c r="C9" s="153">
        <f>SUM(C10:C15)</f>
        <v>0</v>
      </c>
      <c r="D9" s="159">
        <f t="shared" ref="D9:J9" si="1">SUM(D10:D15)</f>
        <v>0</v>
      </c>
      <c r="E9" s="159">
        <f t="shared" si="1"/>
        <v>0</v>
      </c>
      <c r="F9" s="159">
        <f t="shared" si="1"/>
        <v>0</v>
      </c>
      <c r="G9" s="159">
        <f t="shared" si="1"/>
        <v>0</v>
      </c>
      <c r="H9" s="159">
        <f t="shared" si="1"/>
        <v>0</v>
      </c>
      <c r="I9" s="159">
        <f t="shared" si="1"/>
        <v>0</v>
      </c>
      <c r="J9" s="155">
        <f t="shared" si="1"/>
        <v>0</v>
      </c>
    </row>
    <row r="10" spans="1:10" x14ac:dyDescent="0.2">
      <c r="A10" s="139" t="s">
        <v>203</v>
      </c>
      <c r="B10" s="148">
        <v>1500</v>
      </c>
      <c r="C10" s="156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8">
        <v>0</v>
      </c>
    </row>
    <row r="11" spans="1:10" x14ac:dyDescent="0.2">
      <c r="A11" s="139" t="s">
        <v>207</v>
      </c>
      <c r="B11" s="148">
        <v>1509</v>
      </c>
      <c r="C11" s="156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8">
        <v>0</v>
      </c>
    </row>
    <row r="12" spans="1:10" x14ac:dyDescent="0.2">
      <c r="A12" s="139" t="s">
        <v>208</v>
      </c>
      <c r="B12" s="148">
        <v>1509</v>
      </c>
      <c r="C12" s="156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8">
        <v>0</v>
      </c>
    </row>
    <row r="13" spans="1:10" x14ac:dyDescent="0.2">
      <c r="A13" s="139" t="s">
        <v>209</v>
      </c>
      <c r="B13" s="148">
        <v>1509</v>
      </c>
      <c r="C13" s="156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8">
        <v>0</v>
      </c>
    </row>
    <row r="14" spans="1:10" x14ac:dyDescent="0.2">
      <c r="A14" s="139" t="s">
        <v>210</v>
      </c>
      <c r="B14" s="148">
        <v>1509</v>
      </c>
      <c r="C14" s="156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8">
        <v>0</v>
      </c>
    </row>
    <row r="15" spans="1:10" ht="13.5" thickBot="1" x14ac:dyDescent="0.25">
      <c r="A15" s="139" t="s">
        <v>212</v>
      </c>
      <c r="B15" s="148">
        <v>1509</v>
      </c>
      <c r="C15" s="156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8">
        <v>0</v>
      </c>
    </row>
    <row r="16" spans="1:10" ht="13.5" thickBot="1" x14ac:dyDescent="0.25">
      <c r="A16" s="114" t="s">
        <v>199</v>
      </c>
      <c r="B16" s="147"/>
      <c r="C16" s="45">
        <f t="shared" ref="C16:J16" si="2">SUM(C17:C20)</f>
        <v>0</v>
      </c>
      <c r="D16" s="154">
        <f t="shared" si="2"/>
        <v>0</v>
      </c>
      <c r="E16" s="154">
        <f t="shared" si="2"/>
        <v>0</v>
      </c>
      <c r="F16" s="154">
        <f t="shared" si="2"/>
        <v>0</v>
      </c>
      <c r="G16" s="154">
        <f t="shared" si="2"/>
        <v>0</v>
      </c>
      <c r="H16" s="154">
        <f t="shared" si="2"/>
        <v>0</v>
      </c>
      <c r="I16" s="154">
        <f t="shared" si="2"/>
        <v>0</v>
      </c>
      <c r="J16" s="155">
        <f t="shared" si="2"/>
        <v>0</v>
      </c>
    </row>
    <row r="17" spans="1:11" x14ac:dyDescent="0.2">
      <c r="A17" s="139" t="s">
        <v>211</v>
      </c>
      <c r="B17" s="148">
        <v>155</v>
      </c>
      <c r="C17" s="156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8">
        <v>0</v>
      </c>
    </row>
    <row r="18" spans="1:11" x14ac:dyDescent="0.2">
      <c r="A18" s="139" t="s">
        <v>197</v>
      </c>
      <c r="B18" s="148">
        <v>155</v>
      </c>
      <c r="C18" s="156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8">
        <v>0</v>
      </c>
    </row>
    <row r="19" spans="1:11" x14ac:dyDescent="0.2">
      <c r="A19" s="139" t="s">
        <v>198</v>
      </c>
      <c r="B19" s="148">
        <v>155</v>
      </c>
      <c r="C19" s="156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8">
        <v>0</v>
      </c>
    </row>
    <row r="20" spans="1:11" ht="13.5" thickBot="1" x14ac:dyDescent="0.25">
      <c r="A20" s="139" t="s">
        <v>213</v>
      </c>
      <c r="B20" s="148">
        <v>155</v>
      </c>
      <c r="C20" s="156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8">
        <v>0</v>
      </c>
    </row>
    <row r="21" spans="1:11" ht="13.5" thickBot="1" x14ac:dyDescent="0.25">
      <c r="A21" s="138" t="s">
        <v>200</v>
      </c>
      <c r="B21" s="149"/>
      <c r="C21" s="160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2">
        <v>0</v>
      </c>
    </row>
    <row r="22" spans="1:11" x14ac:dyDescent="0.2">
      <c r="A22" s="140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">
      <c r="A23" s="76"/>
    </row>
    <row r="24" spans="1:11" x14ac:dyDescent="0.2">
      <c r="A24" s="76" t="s">
        <v>214</v>
      </c>
    </row>
    <row r="26" spans="1:11" x14ac:dyDescent="0.2">
      <c r="G26" s="48"/>
    </row>
  </sheetData>
  <sheetProtection password="EB14" sheet="1" objects="1" scenarios="1"/>
  <mergeCells count="1">
    <mergeCell ref="B2:C2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2F06FBE5C87A48827BBA69DFA1FF1B" ma:contentTypeVersion="2" ma:contentTypeDescription="Een nieuw document maken." ma:contentTypeScope="" ma:versionID="091597081cc70f92290147dc5096eb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88c1326fc8174c2a40f484af562c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 ma:index="10" ma:displayName="Trefwoorden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80100E-12A9-47E8-AF22-0C4334D722E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0966F98-7264-4535-A3C9-4A22C63F2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C42BE9-9FC1-49D3-927E-5B27841124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98E161-360F-4EDE-9B66-75759DD6D46B}">
  <ds:schemaRefs>
    <ds:schemaRef ds:uri="http://schemas.microsoft.com/sharepoint/v3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Balans + RR</vt:lpstr>
      <vt:lpstr>Meerjarenplanning</vt:lpstr>
      <vt:lpstr>Cashflow</vt:lpstr>
      <vt:lpstr>Financiering</vt:lpstr>
    </vt:vector>
  </TitlesOfParts>
  <Company>MVG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financieel_model_klassieke_financiering</dc:title>
  <dc:creator>bohetsli</dc:creator>
  <cp:lastModifiedBy>De Rudder, Carmen</cp:lastModifiedBy>
  <cp:lastPrinted>2007-09-05T08:39:22Z</cp:lastPrinted>
  <dcterms:created xsi:type="dcterms:W3CDTF">2007-05-08T08:39:17Z</dcterms:created>
  <dcterms:modified xsi:type="dcterms:W3CDTF">2016-12-18T13:01:39Z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Cousaert, Christophe 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Cousaert, Christophe 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