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vlaamseoverheid.sharepoint.com/sites/vipa/organisatie/communicatie/1. Website1/Goedgekeurde projecten/op website/"/>
    </mc:Choice>
  </mc:AlternateContent>
  <xr:revisionPtr revIDLastSave="0" documentId="14_{688022EB-F5B6-4906-B3D3-7D4CAD3EE9FE}" xr6:coauthVersionLast="47" xr6:coauthVersionMax="47" xr10:uidLastSave="{00000000-0000-0000-0000-000000000000}"/>
  <bookViews>
    <workbookView xWindow="-120" yWindow="-120" windowWidth="29040" windowHeight="15840" firstSheet="3" activeTab="6" xr2:uid="{00000000-000D-0000-FFFF-FFFF00000000}"/>
  </bookViews>
  <sheets>
    <sheet name="Klassieke betoelaging" sheetId="45" r:id="rId1"/>
    <sheet name="Agressie-subsidies" sheetId="42" r:id="rId2"/>
    <sheet name="Infrastructuurforfait PMH" sheetId="46" r:id="rId3"/>
    <sheet name="Strategisch forfait ZH" sheetId="40" r:id="rId4"/>
    <sheet name="Instandhoudingsforfait ZH" sheetId="48" r:id="rId5"/>
    <sheet name="Toestelfinanciering ZH" sheetId="47" r:id="rId6"/>
    <sheet name="Klimaatsubsidies" sheetId="49" r:id="rId7"/>
    <sheet name="Totaal subsidies" sheetId="50" r:id="rId8"/>
    <sheet name="Blad16" sheetId="16" state="hidden" r:id="rId9"/>
    <sheet name="Blad17" sheetId="17" state="hidden" r:id="rId10"/>
    <sheet name="Blad1" sheetId="18" state="hidden" r:id="rId11"/>
  </sheets>
  <definedNames>
    <definedName name="_xlnm._FilterDatabase" localSheetId="1" hidden="1">'Agressie-subsidies'!$A$3:$H$46</definedName>
    <definedName name="_xlnm._FilterDatabase" localSheetId="2" hidden="1">'Infrastructuurforfait PMH'!$A$3:$H$21</definedName>
    <definedName name="_xlnm._FilterDatabase" localSheetId="0" hidden="1">'Klassieke betoelaging'!$A$3:$H$63</definedName>
    <definedName name="_xlnm._FilterDatabase" localSheetId="6" hidden="1">Klimaatsubsidies!$A$1:$H$841</definedName>
    <definedName name="_xlnm._FilterDatabase" localSheetId="3" hidden="1">'Strategisch forfait ZH'!$A$3:$I$26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 i="49" l="1"/>
  <c r="L8" i="49"/>
  <c r="L7" i="49"/>
  <c r="L6" i="49"/>
  <c r="L5" i="49"/>
  <c r="L4" i="49"/>
  <c r="G842" i="49"/>
  <c r="C111" i="45" l="1"/>
  <c r="C108" i="45"/>
  <c r="C107" i="45"/>
  <c r="C106" i="45"/>
  <c r="C105" i="45"/>
  <c r="C104" i="45"/>
  <c r="C109" i="45" s="1"/>
  <c r="G99" i="45"/>
  <c r="G101" i="45" s="1"/>
  <c r="G94" i="45"/>
  <c r="G65" i="45"/>
  <c r="G63" i="45"/>
  <c r="G47" i="45"/>
  <c r="G44" i="45"/>
  <c r="G4" i="45"/>
  <c r="C112" i="45" l="1"/>
  <c r="F33" i="40" l="1"/>
  <c r="B2" i="50" l="1"/>
  <c r="XAT13" i="45"/>
  <c r="B7" i="50" l="1"/>
  <c r="B5" i="50"/>
  <c r="B3" i="50"/>
  <c r="B4" i="50"/>
  <c r="L9" i="49" l="1"/>
  <c r="I17" i="47"/>
  <c r="I15" i="47"/>
  <c r="I14" i="47"/>
  <c r="I13" i="47"/>
  <c r="I12" i="47"/>
  <c r="I11" i="47"/>
  <c r="I17" i="48"/>
  <c r="I15" i="48"/>
  <c r="I14" i="48"/>
  <c r="I13" i="48"/>
  <c r="I12" i="48"/>
  <c r="I11" i="48"/>
  <c r="C33" i="40"/>
  <c r="C32" i="40"/>
  <c r="C31" i="40"/>
  <c r="C30" i="40"/>
  <c r="C29" i="40"/>
  <c r="C28" i="46"/>
  <c r="C27" i="46"/>
  <c r="C26" i="46"/>
  <c r="C25" i="46"/>
  <c r="C41" i="42"/>
  <c r="C45" i="42"/>
  <c r="C44" i="42"/>
  <c r="C43" i="42"/>
  <c r="G4" i="42"/>
  <c r="C48" i="42"/>
  <c r="C42" i="42"/>
  <c r="L12" i="49" l="1"/>
  <c r="B9" i="50" s="1"/>
  <c r="I16" i="47"/>
  <c r="I18" i="47" s="1"/>
  <c r="B8" i="50" s="1"/>
  <c r="I16" i="48"/>
  <c r="I18" i="48" s="1"/>
  <c r="C34" i="40"/>
  <c r="C37" i="40" s="1"/>
  <c r="B6" i="50" s="1"/>
  <c r="C29" i="46"/>
  <c r="C32" i="46" s="1"/>
  <c r="C46" i="42"/>
  <c r="C49" i="42" s="1"/>
  <c r="F100" i="47" l="1"/>
  <c r="F100" i="48"/>
</calcChain>
</file>

<file path=xl/sharedStrings.xml><?xml version="1.0" encoding="utf-8"?>
<sst xmlns="http://schemas.openxmlformats.org/spreadsheetml/2006/main" count="7237" uniqueCount="2326">
  <si>
    <t>Dossiernummer</t>
  </si>
  <si>
    <t>Provincie</t>
  </si>
  <si>
    <t>Gemeente
voorziening</t>
  </si>
  <si>
    <t>Initiatiefnemer</t>
  </si>
  <si>
    <t>Voorziening</t>
  </si>
  <si>
    <t>Project</t>
  </si>
  <si>
    <t>Verleende 
subsidiebeloften</t>
  </si>
  <si>
    <t>Goedkeuring</t>
  </si>
  <si>
    <t>Voorzieningen Opgroeien</t>
  </si>
  <si>
    <t>20K012</t>
  </si>
  <si>
    <t>Oost-Vlaanderen</t>
  </si>
  <si>
    <t>Gent</t>
  </si>
  <si>
    <t>Stad Gent</t>
  </si>
  <si>
    <t>Departement Onderwijs, Opvoeding en Jeugd - Dienst Kinderopvang</t>
  </si>
  <si>
    <t>nieuwbouw voor kinderopvang De Kereltjes voor 42 plaatsen in de Franse Vaart 28 te Gent (Ledeberg)</t>
  </si>
  <si>
    <t>20K078</t>
  </si>
  <si>
    <t>Antwerpen</t>
  </si>
  <si>
    <t>Vosselaar</t>
  </si>
  <si>
    <t>Ter Loke vzw</t>
  </si>
  <si>
    <t>Ter Loke - De Kering</t>
  </si>
  <si>
    <t>nieuwbouw voor de Organisatie voor Bijzondere Jeugdzorg De Kering met een residentieel deel voor 30 jongeren (24 vervanging + 6 extra) en een niet-residentieel deel met dagbegeleiding (5 modules vervanging) en contextbegeleiding 54 modules (45 vervanging + 9 extra) in de Turnhoutsebaan 117-119 te Malle</t>
  </si>
  <si>
    <t>19K006</t>
  </si>
  <si>
    <t>Parcours vzw</t>
  </si>
  <si>
    <t>Parcours</t>
  </si>
  <si>
    <t>aankoop met verbouwing van een HCA-dienst (dienst voor herstelgerichte en constructieve afhandeling) in Dok-Noord 4, Hal E, bus 101 te Gent</t>
  </si>
  <si>
    <t xml:space="preserve">20K021 </t>
  </si>
  <si>
    <t>Geel</t>
  </si>
  <si>
    <t>Pleegzorg Provincie Antwerpen vzw</t>
  </si>
  <si>
    <t>Pleegzorg Provincie Antwerpen - afdeling Geel</t>
  </si>
  <si>
    <t>voltooiingswerken voor Pleegzorg Geel (30 VTE) in Groenhuis 49, bus 19/20 te Geel</t>
  </si>
  <si>
    <t>West-Vlaanderen</t>
  </si>
  <si>
    <t>Kortrijk</t>
  </si>
  <si>
    <t>20K089</t>
  </si>
  <si>
    <t>Vlaams-Brabant</t>
  </si>
  <si>
    <t>Heverlee</t>
  </si>
  <si>
    <t>Centra voor Opvang en Begeleiding - Annuntiaten Heverlee vzw</t>
  </si>
  <si>
    <t>Kinderdagverblijf 
't Wit Konijntje</t>
  </si>
  <si>
    <t>ingrijpende duurzame verbouwing en uitbreiding van het Kinderdagverblijf 't Wit Konijntje voor 55 plaatsen in de Hertogstraat 176 te Heverlee</t>
  </si>
  <si>
    <t>20K015</t>
  </si>
  <si>
    <t>Brugge</t>
  </si>
  <si>
    <t>Nieuwland vzw</t>
  </si>
  <si>
    <t>Nieuwland</t>
  </si>
  <si>
    <t>nieuwbouw voor een organisatie voor bijzondere jeugdzorg in een modulair kader: trainingscentrum voor kamerbewoning "De Overzet" met 6 studio' s en gezamelijke ruimtes voor ondersteunend personeel in de Polderstraat 76 te Brugge (Sint-Kruis-Brugge)</t>
  </si>
  <si>
    <t>Brussel</t>
  </si>
  <si>
    <t>Anderlecht</t>
  </si>
  <si>
    <t>Tonuso vzw</t>
  </si>
  <si>
    <t>Tonuso</t>
  </si>
  <si>
    <t>20K034</t>
  </si>
  <si>
    <t>Edegem</t>
  </si>
  <si>
    <t>Onze Thuis vzw</t>
  </si>
  <si>
    <t>Begeleidingscentrum De Vlinderkens</t>
  </si>
  <si>
    <t xml:space="preserve">nieuwbouw voor een Organisatie voor Bijzondere Jeugdzorg in een modulair kader voor 12 plaatsen verblijf en 38 modules contextbegeleiding (waaronder 1AW, 1 module verblijf in uitbreiding, de rest in capaciteitsvervanging) tin de Buizegemlei 46 te Edegem </t>
  </si>
  <si>
    <t>20K055</t>
  </si>
  <si>
    <t>Limburg</t>
  </si>
  <si>
    <t>Hasselt</t>
  </si>
  <si>
    <t>De Hummeltjes vzw</t>
  </si>
  <si>
    <t>De Hummeltjes</t>
  </si>
  <si>
    <t>uitbreiding van kinderopvang De Hummeltjes met 2 leefgroepen en administratie ruimte voor 28 plaatsen in de Zuster Stanislaslaan 1 te Hasselt</t>
  </si>
  <si>
    <t>20K145</t>
  </si>
  <si>
    <t>Halen</t>
  </si>
  <si>
    <t>t Pagadderke Halen vzw</t>
  </si>
  <si>
    <t>t Pagadderke Halen</t>
  </si>
  <si>
    <t>voltooiingswerken voor het Kinderdagverblijf 't Pagadderke voor 28 plaatsen (capaciteitsvervanging) in de Doelstraat 26-30 te Halen</t>
  </si>
  <si>
    <t>21K002</t>
  </si>
  <si>
    <t>Merksplas</t>
  </si>
  <si>
    <t>Emmaüs vzw</t>
  </si>
  <si>
    <t>Klavier</t>
  </si>
  <si>
    <t>nieuwbouw voor een beveiligend verblijf met 6 plaatsen, project Miks, Zwart Goor 1 te Merksplas</t>
  </si>
  <si>
    <t>20K083</t>
  </si>
  <si>
    <t>Lommel</t>
  </si>
  <si>
    <t>Jongerenwerking Pieter Simenon vzw</t>
  </si>
  <si>
    <t xml:space="preserve">CANO Pieter Simenon </t>
  </si>
  <si>
    <t>nieuwbouw voor het CANO begeleidingstehuis van Jongerenwerking Pieter Simenon voor 12 erkende verblijfsmodules met ondersteunende functies en ambulante teams in de Martinus Van Gurplaan 45 in Lommel</t>
  </si>
  <si>
    <t>21K039</t>
  </si>
  <si>
    <t>Wilrijk</t>
  </si>
  <si>
    <t>Partena en OZ Kinderopvang vzw</t>
  </si>
  <si>
    <t>Partena en OZ Kinderopvang - Tijgertuin</t>
  </si>
  <si>
    <t>ingrijpende duurzame verbouwing voor kinderopvang Tijgertuin met 28 plaatsen in de Antwerpsestraat 180 in Temse</t>
  </si>
  <si>
    <t>21K034</t>
  </si>
  <si>
    <t>Partena en OZ Kinderopvang</t>
  </si>
  <si>
    <t>nieuwbouw voor kinderopvang met 90 plaatsen in de Boerendijk 26-28 in Ekeren</t>
  </si>
  <si>
    <t>Melle</t>
  </si>
  <si>
    <t>Steevliet vzw</t>
  </si>
  <si>
    <t>Steevliet</t>
  </si>
  <si>
    <t>20K073</t>
  </si>
  <si>
    <t>Meise</t>
  </si>
  <si>
    <t>Kinderdagverblijf Lentetuiltje vzw</t>
  </si>
  <si>
    <t>Kinderdagverblijf Lentetuiltje</t>
  </si>
  <si>
    <t>nieuwbouw voor Kinderopvang Lentetuiltje met 54 plaatsen (capaciteitsvervanging) + 7 plaatsen (capaciteitsuitbreiding) in de Stationsstraat 37 in Meise (Wolvertem)</t>
  </si>
  <si>
    <t>20K111</t>
  </si>
  <si>
    <t>Veurne</t>
  </si>
  <si>
    <t>Golfbreker vzw</t>
  </si>
  <si>
    <t>Organisatie voor Bijzondere Jeugdzorg Golfbreker</t>
  </si>
  <si>
    <t>nieuwbouw voor kantoorruimte in de Astridlaan 46 te Veurne</t>
  </si>
  <si>
    <t>20K098</t>
  </si>
  <si>
    <t>OCMW Veurne</t>
  </si>
  <si>
    <t>Organisatie voor Bijzondere Jeugdzorg Zonnewende</t>
  </si>
  <si>
    <t>nieuwbouw (vervanging) van 4 begeleidingstehuizen voor de Organisatie voor Bijzondere Jeugdzorg Zonnewende in de Astridlaan 46 te Veurne</t>
  </si>
  <si>
    <t>20K133</t>
  </si>
  <si>
    <t>Aalst</t>
  </si>
  <si>
    <t>Stad Aalst</t>
  </si>
  <si>
    <t>Kinderdagverblijf Speurneus</t>
  </si>
  <si>
    <t>nieuwbouw voor het Kinderdagverblijf Speurneus voor 36 plaatsen in de Denderstraat 22 in Aalst</t>
  </si>
  <si>
    <t>20K074</t>
  </si>
  <si>
    <t>Oostende</t>
  </si>
  <si>
    <t>i-mens vzw</t>
  </si>
  <si>
    <t>De Zeebries</t>
  </si>
  <si>
    <t>voltooiingswerken voor Kinderopvang Sloeber O'Sea voor 23 plaatsen in de Troonstraat 66 in Oostende</t>
  </si>
  <si>
    <t>20K106</t>
  </si>
  <si>
    <t>Heuvelland</t>
  </si>
  <si>
    <t>De Loods vzw</t>
  </si>
  <si>
    <t>De Loods</t>
  </si>
  <si>
    <t>nieuwbouw voor een organisatie voor bijzondere jeugdzorg in een modulair kader voor 49 jongeren (38 verblijf 0-18 jaar en 11 kamertraining) en 8 modules dagbegeleiding (capaciteitsvervanging) in de Burgemeester Sansenstraat te Poperinge</t>
  </si>
  <si>
    <t>20K107</t>
  </si>
  <si>
    <t>Onthaal-, Oriëntatie- en Observatiecentrum Elkeen vzw</t>
  </si>
  <si>
    <t>Onthaal-, Oriëntatie- en Observatiecentrum Elkeen Lommel</t>
  </si>
  <si>
    <t>nieuwbouw voor het Onthaal-, Oriëntatie en Observatiecentrum Elkeen voor 9 modules verblijf 0-18 jaar en modules diagnostiek (vervangingscapaciteit) in de Onderwijsstraat in Lommel</t>
  </si>
  <si>
    <t>20K146</t>
  </si>
  <si>
    <t>Kinderdagverblijf Klein Hemelrijk vzw</t>
  </si>
  <si>
    <t>Klein Hemelrijk</t>
  </si>
  <si>
    <t>nieuwbouw voor Kinderdagverblijf Klein Hemelrijk voor 25 plaatsen in de Overmerelaan 14 in Hasselt</t>
  </si>
  <si>
    <t>21K008</t>
  </si>
  <si>
    <t>Ruyskensveld vzw</t>
  </si>
  <si>
    <t>Ruyskensveld</t>
  </si>
  <si>
    <t>ingrijpende duurzame verbouwing voor een leefgroep beveiligend verblijf voor 6 meisjes met aanpalend een multifunctioneel gebouw voor dagbesteding in de Termurenlaan 20 in Aalst (Erembodegem)</t>
  </si>
  <si>
    <t>21K022</t>
  </si>
  <si>
    <t>Beveren</t>
  </si>
  <si>
    <t>OCMW Beveren</t>
  </si>
  <si>
    <t>Kinderdagverblijf Windekind</t>
  </si>
  <si>
    <t>nieuwbouw voor het Kinderdagverblijf Windekind voor 78 plaatsen op het Gravenplein in Beveren</t>
  </si>
  <si>
    <t>20K092</t>
  </si>
  <si>
    <t>Gistel</t>
  </si>
  <si>
    <t>Arcade vzw</t>
  </si>
  <si>
    <t>Arcade</t>
  </si>
  <si>
    <t>nieuwbouw voor een organisatie voor bijzondere jeugdzorg in een modulair kader voor een verblijf van 39 jongeren (capaciteitsvervanging) en administratie in de Callaertswalledreef 18 in Gistel</t>
  </si>
  <si>
    <t>Ieper</t>
  </si>
  <si>
    <t>20K080</t>
  </si>
  <si>
    <t>Minor-Ndako &amp; Juna vzw</t>
  </si>
  <si>
    <t>Minor-Ndako &amp; Juna</t>
  </si>
  <si>
    <t>aankoop zonder verbouwing voor de leefgroep Koala met 10 kamers en de thuisbegeleidingsdienst Jacana in de Brusselstraat 709 in Dilbeek (Sint-Ulriks-Kapelle)</t>
  </si>
  <si>
    <t>Voorzieningen voor Centra voor Algemeen Welzijnswerk</t>
  </si>
  <si>
    <t>21K012</t>
  </si>
  <si>
    <t>Centrum voor Algemeen Welzijnswerk Zuid-West-Vlaanderen vzw</t>
  </si>
  <si>
    <t>Centrum voor Algemeen Welzijnswerk Zuid-West-Vlaanderen</t>
  </si>
  <si>
    <t>aankoop met verbouwing (van huisnummer 49) en uitbreiding (nieuwbouw na afbraak van huisnummer 51) voor het Centrum voor Algemeen Welzijnswerk Zuid-West-Vlaanderen in de Voorstraat 49-51 in Kortrijk</t>
  </si>
  <si>
    <t>Ouderenzorgvoorzieningen</t>
  </si>
  <si>
    <t>19K017</t>
  </si>
  <si>
    <t>Dentergem</t>
  </si>
  <si>
    <t>CURANDO O.L.V van 7 Weeën Ruiselede vzw</t>
  </si>
  <si>
    <t>Centrum voor dagverzorging &amp; centrum voor dagopvang Mariaburcht</t>
  </si>
  <si>
    <t>nieuwbouw (vervanging) van het Dagverzorgingscentrum Mariaburcht en het Centrum voor Dagopvang Mariaburcht in de Statiestraat 53 te Dentergem</t>
  </si>
  <si>
    <t>Woonzorgcentrum Sint-Jozef</t>
  </si>
  <si>
    <t>20K039</t>
  </si>
  <si>
    <t>Waregem</t>
  </si>
  <si>
    <t>CURANDO O.L.V. van 7 Weeën Ruiselede vzw</t>
  </si>
  <si>
    <t xml:space="preserve">Lokaal Dienstencentrum en Centrum voor Dagopvang De Karmel </t>
  </si>
  <si>
    <t>verbouwing van het Lokaal Dienstencentrum De Karmel en het Centrum voor Dagopvang De Karmel in de Karmeldreef 74 te Waregem</t>
  </si>
  <si>
    <t>19K014</t>
  </si>
  <si>
    <t>Berlaar</t>
  </si>
  <si>
    <t>Zorggroep Zusters van Berlaar vzw</t>
  </si>
  <si>
    <t>Woonzorgcentrum Sint-Margaretha</t>
  </si>
  <si>
    <t>nieuwbouw van het Dagverzorgingscentrum Het Convent en het Lokaal Dienstencentrum De Sprankel in de Kortrijksebaan 4 te Holsbeek</t>
  </si>
  <si>
    <t>20K050</t>
  </si>
  <si>
    <t>Heist-op-den-Berg</t>
  </si>
  <si>
    <t>nieuwbouw (vervanging) van het Lokaal Dienstencentrum Het Pluspunt en het Dagverzorgingscentrum Sint-Jozef in de Sint-Jozefstraat 15 te Heist-op-den-Berg (Wiekevorst)</t>
  </si>
  <si>
    <t>20K075</t>
  </si>
  <si>
    <t>Woonzorgcentrum Kloosterhof</t>
  </si>
  <si>
    <t>nieuwbouw van het Lokaal Dienstencentrum Kloosterhof en het Dagverzorgingscentrum Kloosterhof in de Pastorijstraat te Berlaar</t>
  </si>
  <si>
    <t>20K017</t>
  </si>
  <si>
    <t>Ardooie</t>
  </si>
  <si>
    <t>Open Kring vzw</t>
  </si>
  <si>
    <t>Open Kring</t>
  </si>
  <si>
    <t>nieuwbouw van het Lokaal Dienstencentrum De Loods en het Dagverzorgingscentrum De Kim in de Kortrijksestraat 58 te Ardooie</t>
  </si>
  <si>
    <t>20K062</t>
  </si>
  <si>
    <t>Samen vzw</t>
  </si>
  <si>
    <t>Samen</t>
  </si>
  <si>
    <t>nieuwbouw van één dagverzorgingscentrum en één palliatief dagverzorgingscentrum in de Markegemstraat 57 te Dentergem (Wakken)</t>
  </si>
  <si>
    <t>20K027</t>
  </si>
  <si>
    <t>Herselt</t>
  </si>
  <si>
    <t>OCMW Herselt</t>
  </si>
  <si>
    <t>nieuwbouw van het Lokaal Dienstencentrum Varenberg in de Wolfsdonksesteenweg 204 te Herselt</t>
  </si>
  <si>
    <t>20K132</t>
  </si>
  <si>
    <t>Maldegem</t>
  </si>
  <si>
    <t>Zorgbedrijf Meetjesland vzw</t>
  </si>
  <si>
    <t>Collectieve Autonome Dagopvang Kanunnik Andries</t>
  </si>
  <si>
    <t>ingrijpende duurzame verbouwing van het Centrum voor Dagopvang Kanunnik Andries (capaciteitsvervanging) in de Lazarusbron 8 in Maldegem</t>
  </si>
  <si>
    <t>Voorzieningen voor Preventieve en ambulante Gezondheidszorg</t>
  </si>
  <si>
    <t>20K124</t>
  </si>
  <si>
    <t>Tienen</t>
  </si>
  <si>
    <t>Wijkgezondheidscentrum Vierkappes vzw</t>
  </si>
  <si>
    <t>Wijkgezondheidscentrum Vierkappes</t>
  </si>
  <si>
    <t>ingrijpende duurzame verbouwing voor het Wijkgezondheidscentrum Vierkappes in de Zijdelingsestraat 28 in Tienen</t>
  </si>
  <si>
    <t>Voorzieningen voor Personen met een handicap</t>
  </si>
  <si>
    <t>Deinze</t>
  </si>
  <si>
    <t>Centrum voor Ambulante Revalidatie Ter Kouter vzw</t>
  </si>
  <si>
    <t>Centrum voor Ambulante Revalidatie Ter Kouter</t>
  </si>
  <si>
    <t>20BU186</t>
  </si>
  <si>
    <t>Centrum voor Ambulante Revalidatie 't Vlot vzw</t>
  </si>
  <si>
    <t>Centrum voor Ambulante Revalidatie 't Vlot</t>
  </si>
  <si>
    <t>aankoop bijzondere uitrusting: 15 laptops en toebehoren voor het Centrum voor Ambulante Revalidatie 't Vlot in de Kallobaan 5 te Beveren</t>
  </si>
  <si>
    <t>20K044</t>
  </si>
  <si>
    <t>Werken Glorieux vzw</t>
  </si>
  <si>
    <t>Centrum voor Ambulante Revalidatie NOK Centrum</t>
  </si>
  <si>
    <t>Ronse</t>
  </si>
  <si>
    <t>nieuwbouw (vervanging) van een centrum ambulante revalidatie in de Glorieuxlaan 51 te Ronse</t>
  </si>
  <si>
    <t>20BU187</t>
  </si>
  <si>
    <t>Eeklo</t>
  </si>
  <si>
    <t>Ascendre vzw</t>
  </si>
  <si>
    <t>Centrum voor Ambulante Revalidatie Klimop</t>
  </si>
  <si>
    <t>aankoop bijzondere uitrusting: 30 desktops, 3 laptops en toebehoren voor het Centrum voor Ambulante Revalidatie Klimop in de Melkerij 25 te Eeklo</t>
  </si>
  <si>
    <t>20BU188</t>
  </si>
  <si>
    <t>Lede</t>
  </si>
  <si>
    <t>Centrum voor Ambulante Revalidatie De Springplank</t>
  </si>
  <si>
    <t>aankoop bijzondere uitrusting: 16 desktops, 2 laptops en toebehoren en vervangen van de telefooncentrale door een VolP-centrale voor het Centrum voor Ambulante Revalidatie De Springplank in de Kasteeldreef 16 te Lede</t>
  </si>
  <si>
    <t>20BU189</t>
  </si>
  <si>
    <t>Ninove</t>
  </si>
  <si>
    <t>Centrum voor Ambulante Revalidatie De Locomotief</t>
  </si>
  <si>
    <t>aankoop bijzondere uitrusting: 16 desktops, 2 laptops en toebehoren en vervangen van de telefooncentrale door een VolP-centrale voor het Centrum voor Ambulante Revalidatie De Locomotief in de Stationsstraat 51 te Ninove</t>
  </si>
  <si>
    <t>20BU199</t>
  </si>
  <si>
    <t>Sint-Niklaas</t>
  </si>
  <si>
    <t>Revalidatiecentrum Het Veer vzw</t>
  </si>
  <si>
    <t>Revalidatiecentrum Het Veer</t>
  </si>
  <si>
    <t>aankoop bijzondere uitrusting: 17 laptops voor therapeutische doeleinden met software en installatie van het netwerk voor het Centrum voor Ambulante Revalidatie Het Veer in de Kazernestraat 35A te Sint-Niklaas</t>
  </si>
  <si>
    <t>21BU014</t>
  </si>
  <si>
    <t>aankoop bijzondere uitrusting: vervangen van een telefooncentrale door een VolP-centrale voor het Centrum voor Ambulante Revalidatie Klimop in de Melkerij 25 te Eeklo</t>
  </si>
  <si>
    <t>21BU013</t>
  </si>
  <si>
    <t>aankoop bijzondere uitrusting: NKO-microscoop en tympanometer voor de gehoorrevalidatie van baby's, kinderen en volwassenen voor het Centrum voor Ambulante Revalidatie Ter Kouter in de Aaltersesteenweg 2 te Deinze</t>
  </si>
  <si>
    <t>PH810-O-MCI</t>
  </si>
  <si>
    <t>Diensten en Begeleidingscentrum Openluchtopvoeding vzw</t>
  </si>
  <si>
    <t>Orthopedagogisch Centrum Nieuwe Vaart - Multifunctioneel Centrum</t>
  </si>
  <si>
    <t>nieuwbouw van een multifunctioneel centrum voor 4 leefgroepen met ondersteunende zorglokalen en refter voor 45 plaatsen in de Jozef Guislainstraat 47 te Gent</t>
  </si>
  <si>
    <t>19K015</t>
  </si>
  <si>
    <t>Koninklijk Orthopedagogisch Centrum Antwerpen vzw</t>
  </si>
  <si>
    <t>Koninklijk Orthopedagogisch Centrum Antwerpen</t>
  </si>
  <si>
    <t>nieuwbouw van het Multifunctioneel Centrum Koninklijk Orthopedagogisch Centrum Antwerpen voor 39 kinderen in de Paleisstraat 108-110 te Antwerpen</t>
  </si>
  <si>
    <t>Genk</t>
  </si>
  <si>
    <t>Intercommunale Vereniging voor hulp aan Gehandicapten in Limburg</t>
  </si>
  <si>
    <t>Ter Heide</t>
  </si>
  <si>
    <t>20K084</t>
  </si>
  <si>
    <t>Oudenaarde</t>
  </si>
  <si>
    <t>Ter Eecken vzw</t>
  </si>
  <si>
    <t>Centrum voor Ambulante Revalidatie Ter Eecken</t>
  </si>
  <si>
    <t>nieuwbouw voor het Centrum voor Ambulante Revalidatie Ter Eecken in de Vlaanderenstraat 2 te Oudenaarde</t>
  </si>
  <si>
    <t>21BU043</t>
  </si>
  <si>
    <t>Gezondheidszorg Bermhertigheid Jesu vzw</t>
  </si>
  <si>
    <t>Centrum voor Psychische Revalidatie Inghelburch</t>
  </si>
  <si>
    <t>aankoop bijzondere uitrusting: voor project 1: aankoop van 6 laptops voor de revalidanten, uitbreiding WIFI en digitale randapparatuur en voor project 2: aankoop van 3 bewegingstoestellen voor de revalidanten voor het Centrum voor Psychische Revalidatie Inghelburgh in de Sint-Jansstraat 11 in Brugge</t>
  </si>
  <si>
    <t>20K020</t>
  </si>
  <si>
    <t>Lokeren</t>
  </si>
  <si>
    <t>Zorg en Onderwijs De Hagewinde vzw</t>
  </si>
  <si>
    <t>De Hagewinde</t>
  </si>
  <si>
    <t>nieuwbouw van 2 zorggroepen in het paviljoen Lommerhoek/De Wingerd voor 22 verblijfplaatsen (capaciteitsvervanging) in de Poststraat 6 in Lokeren</t>
  </si>
  <si>
    <t>21BU049</t>
  </si>
  <si>
    <t>Zedelgem</t>
  </si>
  <si>
    <t>Centrum voor Ambulante Revalidatie Houtland - Westkust vzw</t>
  </si>
  <si>
    <t>Centrum voor Ambulante Revalidatie 't Veld</t>
  </si>
  <si>
    <t>aankoop bijzondere uitrusting: 10 laptops met randapparatuur, software, office-licenties, switchen en UPS voor het Centrum voor Ambulante Revalidatie 't Veld in de Ichtegemsestraat 32 in Zedelgem (Aartrijke)</t>
  </si>
  <si>
    <t>21BU050</t>
  </si>
  <si>
    <t>aankoop bijzondere uitrusting: 7 laptops en 3 desktops met randapparatuur, software, office-licenties, switchen en UPS voor het Centrum voor Ambulante Revalidatie 't Veld in de Ichtegemsestraat 32 in Zedelgem (Aartrijke)</t>
  </si>
  <si>
    <t>21BU051</t>
  </si>
  <si>
    <t>Bierbeek</t>
  </si>
  <si>
    <t>Zeplin Centrum voor Ambulante Revalidatie Lovenjoel vzw</t>
  </si>
  <si>
    <t>Centrum voor Ambulante Revalidatie Lovenjoel</t>
  </si>
  <si>
    <t>aankoop bijzondere uitrusting: 13 laptops met toebehoren, inclusief software en installatie, voor het Centrum voor Ambulante Revalidatie Lovenjoel in Klein Park 9 in Bierbeek (Lovenjoel)</t>
  </si>
  <si>
    <t>21BU052</t>
  </si>
  <si>
    <t>Sint-Lambrechts-Woluwe</t>
  </si>
  <si>
    <t>Centrum voor Ambulante Revalidatie Woluwe</t>
  </si>
  <si>
    <t>aankoop bijzondere uitrusting: 17 laptops, 1 IT-laptop en 2 desktops met toebehoren, inclusief software en installatie, voor het Centrum voor Ambulante Revalidatie Woluwe in de Georges Henrilaan 278 in Sint-Lambrechts-Woluwe</t>
  </si>
  <si>
    <t>PH813-L-MCI</t>
  </si>
  <si>
    <t>Maaseik</t>
  </si>
  <si>
    <t>Covida vzw</t>
  </si>
  <si>
    <t>Covida</t>
  </si>
  <si>
    <t>verbouwing van een Multifunctioneel Centrum voor 9 minderjarigen in de Capucienenstraat 23 in Maaseik</t>
  </si>
  <si>
    <t>20K177</t>
  </si>
  <si>
    <t>Vrij Orthopedagogisch Centrum De Rozenkrans vzw</t>
  </si>
  <si>
    <t>Multifunctioneel Centrum Rozenweelde</t>
  </si>
  <si>
    <t>uitbreiding van het Multifunctioneel Centrum Rozenweelde voor 5 plaatsen (capaciteitsvervanging) in de Sportlaan 20 in Zedelgem (Aartrijke)</t>
  </si>
  <si>
    <t>Organisatie Broeders van Liefde vzw</t>
  </si>
  <si>
    <t>Sint-Truiden</t>
  </si>
  <si>
    <t>Asster vzw</t>
  </si>
  <si>
    <t>Psychiatrisch Centrum Gent-Sleidinge vzw</t>
  </si>
  <si>
    <t>Psychiatrisch Centrum Gent-Sleidinge</t>
  </si>
  <si>
    <t>Verleende agressiesubsidies van 1 januari tot 31 december 2021</t>
  </si>
  <si>
    <r>
      <t xml:space="preserve">Subsidies voor preventie van agressie, vrijheidsbeperking of vrijheidsberoving: </t>
    </r>
    <r>
      <rPr>
        <sz val="11"/>
        <rFont val="Calibri"/>
        <family val="2"/>
        <scheme val="minor"/>
      </rPr>
      <t>Voorzieningen met een verblijfsfunctie die werken met minderjarigen kunnen VIPA-subsidies aanvragen voor projecten van preventieve infrastructurele maatregelen inzake agressie, vrijheidsbeperking of vrijheidsberoving. De investeringssubsidie bedraagt 75% van de kostenraming (excl. BTW) van het project met een maximumbedrag van 175.000 euro voor voorzieningen met minder dan 50 personen vermeerderd met 2.500 euro per verblijfsplaats voor voorzieningen vanaf 50 personen.  De aanrekening op de VIPA-kredieten gebeurt op het moment van de toezegging.</t>
    </r>
  </si>
  <si>
    <t>Gemeente</t>
  </si>
  <si>
    <t>Verleende
agressiedossiers</t>
  </si>
  <si>
    <t>Goedkeuring
(exclusief BTW)</t>
  </si>
  <si>
    <t>PVA10bis</t>
  </si>
  <si>
    <t xml:space="preserve">buiteninrichting </t>
  </si>
  <si>
    <t>PVA29bis</t>
  </si>
  <si>
    <t>Verenigingde ziekenhuizen van Waas en Durme vzw</t>
  </si>
  <si>
    <t>Kinder- en Jeugdpsychiatrie Tilia</t>
  </si>
  <si>
    <t>inrichting rustruimtes/comfortroom</t>
  </si>
  <si>
    <t>PVA73</t>
  </si>
  <si>
    <t>MFC Styrka in Gent</t>
  </si>
  <si>
    <t>camerabewaking en oproepsystemen, bekleden afzonderingsruimtes</t>
  </si>
  <si>
    <t>PVA01bis</t>
  </si>
  <si>
    <t>MPC Terbank vzw</t>
  </si>
  <si>
    <t>MPC Terbank</t>
  </si>
  <si>
    <t>inrichting 4 rustige ruimtes</t>
  </si>
  <si>
    <t>PVA10tris</t>
  </si>
  <si>
    <t>vervangen speeltoestel</t>
  </si>
  <si>
    <t>PVA24tris</t>
  </si>
  <si>
    <t>Zorg en Onderwijs De Hagewinde</t>
  </si>
  <si>
    <t xml:space="preserve">MFC De Hagewinde </t>
  </si>
  <si>
    <t>overzichtelijke, kindvriendelijke en veilige speelomgeving voor kleuters, prikkelarme toegang tot het centraal speelterrein</t>
  </si>
  <si>
    <t>PVA25bis</t>
  </si>
  <si>
    <t xml:space="preserve">Jeugdzorg Emmaüs Antwerpen - OOOC De Grote Robijn </t>
  </si>
  <si>
    <t>akoestiek, schilderwerken trap en inrichting sportruimte</t>
  </si>
  <si>
    <t>PVA26bis</t>
  </si>
  <si>
    <t>Gentbrugge</t>
  </si>
  <si>
    <t xml:space="preserve">MFC Sint-Gregorius </t>
  </si>
  <si>
    <t>gesloten kamers en individuele compartimentering, verhogen toezicht kleuters</t>
  </si>
  <si>
    <t>PVA31bis</t>
  </si>
  <si>
    <t>Wervik</t>
  </si>
  <si>
    <t>O2 vzw</t>
  </si>
  <si>
    <t>O2</t>
  </si>
  <si>
    <t>bumperproject</t>
  </si>
  <si>
    <t>PVA38bis</t>
  </si>
  <si>
    <t>Vereniging Ons Tehuis voor Zuid-West-Vlaanderen</t>
  </si>
  <si>
    <t>inrichten buitenruimte</t>
  </si>
  <si>
    <t>PVA46bis</t>
  </si>
  <si>
    <t>MPI Oosterlo vzw</t>
  </si>
  <si>
    <t>MPI Oosterlo</t>
  </si>
  <si>
    <t>PVA47tris</t>
  </si>
  <si>
    <t>Levensvreugde verblijven vzw</t>
  </si>
  <si>
    <t>Levensvreugde verblijven</t>
  </si>
  <si>
    <t>aanpassingen de rode appel</t>
  </si>
  <si>
    <t>PVA79</t>
  </si>
  <si>
    <t>Waasmunster</t>
  </si>
  <si>
    <t>LIA vzw</t>
  </si>
  <si>
    <t xml:space="preserve">OVBJ Beaufort - OOOC De Morgenster </t>
  </si>
  <si>
    <t>PVA97</t>
  </si>
  <si>
    <t>Sint-Denijs</t>
  </si>
  <si>
    <t>Jongerenzorg Zuid-West-Vlaanderen vzw</t>
  </si>
  <si>
    <t>Jongerenzorg Zuid-West-Vlaanderen</t>
  </si>
  <si>
    <t>heraanleg buitenomgeving</t>
  </si>
  <si>
    <t>PVA20bis</t>
  </si>
  <si>
    <t>Universitair Ziekenhuis Gent</t>
  </si>
  <si>
    <t>Kinder- en Jeugdppsychiatrie Universitair Ziekenhuis Gent</t>
  </si>
  <si>
    <t>uitbreiden concept comfort room en individuele ruimtes, introduceren concept snoezelruimte en family room, aankoopdossier roerende goederen,
K &amp; J Psychiatrie, inrichting leefruimte residentiële patiënten</t>
  </si>
  <si>
    <t>PVA58bis</t>
  </si>
  <si>
    <t>Avé Regina vzw</t>
  </si>
  <si>
    <t>Avé Regina</t>
  </si>
  <si>
    <t>inrichten TAVA ruimtes</t>
  </si>
  <si>
    <t>PVA83</t>
  </si>
  <si>
    <t>Zwalm</t>
  </si>
  <si>
    <t>Amon vzw</t>
  </si>
  <si>
    <t>Amon afdeling campussen ’t Roborstje, Kruishoutem en OOOC</t>
  </si>
  <si>
    <t>Campus Kruisem binneninrichting,
Campus ’t Roborstje studio,
Campus OOOC beveiligingskamer en buitenaanleg</t>
  </si>
  <si>
    <t>PVA91</t>
  </si>
  <si>
    <t>Centrum voor Integrale Jeugd- en Gezinszorg Sint-Jan Baptist vzw</t>
  </si>
  <si>
    <t>Centrum voor Integrale Jeugd- en Gezinszorg Sint-Jan Baptist</t>
  </si>
  <si>
    <t>maatregelen voor buiteninrichting, prikkelarme en veilige ruimtes, installatie van zorgtechnologie, specifieke ruimtes</t>
  </si>
  <si>
    <t>PVA03bis</t>
  </si>
  <si>
    <t>Kortijk</t>
  </si>
  <si>
    <t>De Hoge Kouter VZA vzw</t>
  </si>
  <si>
    <t>De Hoge Kouter VZA</t>
  </si>
  <si>
    <t>tuinverblijf, comfortruimte verblijf</t>
  </si>
  <si>
    <t>PVA09bis</t>
  </si>
  <si>
    <t>Mechelen</t>
  </si>
  <si>
    <t>Jeugdzorg Emmaüs</t>
  </si>
  <si>
    <t>Griffoen – inrichten rustige, individuele leefruimtes, inrichten ontspanningsruimte, inrichten buitenruimte</t>
  </si>
  <si>
    <t>PVA94</t>
  </si>
  <si>
    <t xml:space="preserve">Ter Loke – De Kering </t>
  </si>
  <si>
    <t>aanleg buitenruimte multifunctionele unit De Kering</t>
  </si>
  <si>
    <t>PVA59tris</t>
  </si>
  <si>
    <t>Oranjehuis vzw</t>
  </si>
  <si>
    <t>Oranjehuis</t>
  </si>
  <si>
    <t>pop-up experimenteer- en creëer labs</t>
  </si>
  <si>
    <t>PVA95</t>
  </si>
  <si>
    <t>Dagverzorgingscentrum Heilig Hart vzw</t>
  </si>
  <si>
    <t>Dagverzorgingscentrum Heilig Hart</t>
  </si>
  <si>
    <t>creëren van klimvrije ruimtes, privétuin voor leefgroep, compartimentering op de Leietuin, aanpassingen chalet/tuinhuis en terrassen verbonden aan de leefgroepen, aangepaste speelmaterialen voor buiten</t>
  </si>
  <si>
    <t>PVA96</t>
  </si>
  <si>
    <t>Nijlen</t>
  </si>
  <si>
    <t>Iona vzw</t>
  </si>
  <si>
    <t>Iona</t>
  </si>
  <si>
    <t>oproep- en alarmsysteem, inrichten prikkelarme ruimte en comfortroom</t>
  </si>
  <si>
    <t>PVA99</t>
  </si>
  <si>
    <t>beveiligend verblijf - Erembodegem, uitbouw begeleidingsdorp, agressieproject - Maarkedal, agressiepreventie - Zwalm</t>
  </si>
  <si>
    <t>PVA100</t>
  </si>
  <si>
    <t>Bonheiden</t>
  </si>
  <si>
    <t>Onthaalcentrum Ter Heide vzw</t>
  </si>
  <si>
    <t>Onthaalcentrum Ter Heide</t>
  </si>
  <si>
    <t>herinrichten van een TAVA-ruimte</t>
  </si>
  <si>
    <t>PVA50bis</t>
  </si>
  <si>
    <t>Kinderpsychiatrisch Centrum Genk vzw</t>
  </si>
  <si>
    <t>Kinderpsychiatrisch Centrum Genk</t>
  </si>
  <si>
    <t>aanpassingen schrijnwerk, zonnewering en douche, aanpassingen buitenruimte</t>
  </si>
  <si>
    <t>PVA34tris</t>
  </si>
  <si>
    <t>Algemeen Ziekenhuis Alma</t>
  </si>
  <si>
    <t>openluchtklas - therapieruimte, hindernissenparcours</t>
  </si>
  <si>
    <t>PVA93</t>
  </si>
  <si>
    <t>Algemeen Ziekenhuis Sint-Maarten</t>
  </si>
  <si>
    <t>buiteninrichting – installatie buitenspeeltoestellen</t>
  </si>
  <si>
    <t>PVA64bis</t>
  </si>
  <si>
    <t>Lievegem</t>
  </si>
  <si>
    <t>Dienstverleningscentrum De Triangel  vzw</t>
  </si>
  <si>
    <t>Protac sensit en verzwaardekens, geluidsdichte cabines en bedparken/tentbedden, safeboks, playboks</t>
  </si>
  <si>
    <t>PVA101</t>
  </si>
  <si>
    <t>tuinaanleg en herinrichting buitenomgeving</t>
  </si>
  <si>
    <t>PVA07tris</t>
  </si>
  <si>
    <t>Deurne</t>
  </si>
  <si>
    <t>Wingerdbloei vzw</t>
  </si>
  <si>
    <t>Wingerdbloei</t>
  </si>
  <si>
    <t>aanpassen van slaapkamers, uitrusten met eigen sanitair en veilige deuren, opsplitsen van keuken en scheiding van leefgroepen en gescheiden straatingang voor leefgroepen</t>
  </si>
  <si>
    <t>PVA05bis</t>
  </si>
  <si>
    <t>Begeleidingscentrum Stappen vzw</t>
  </si>
  <si>
    <t>Begeleidingscentrum Stappen</t>
  </si>
  <si>
    <t>een plek voor jezelf, toegankelijke tuin in de Coho</t>
  </si>
  <si>
    <t>PVA76</t>
  </si>
  <si>
    <t>buiteninrichting, renovatie tuin en zorgtehnologie</t>
  </si>
  <si>
    <t>Goedgekeurde projecten persoonsvolgende financiering van 1 januari tot 31 december 2021</t>
  </si>
  <si>
    <r>
      <rPr>
        <b/>
        <sz val="11"/>
        <rFont val="Calibri"/>
        <family val="2"/>
        <scheme val="minor"/>
      </rPr>
      <t xml:space="preserve">Infrastructuurforfait personen met een handicap: </t>
    </r>
    <r>
      <rPr>
        <sz val="11"/>
        <rFont val="Calibri"/>
        <family val="2"/>
        <scheme val="minor"/>
      </rPr>
      <t>Deze betoelagingsvorm is van toepassing voor de meerderjarige personen met een handicap. Een voorziening kan een vraag indienen tot het bekomen van een akkoord infrastructuurforfait voor een beoogde investering. Zodra desbetreffende infrastructuur in gebruik wordt genomen, start de uitbetaling van het infrastructuurforfait. De grootte van dat forfait is afhankelijk van de zorgzwaarte van de personen met een handicap die gebruik van de infrastructuur en wordt aangepast aan de bezetting. Rekening houdend met voorgaande elementen wordt het forfait voor onbepaalde duur en jaarlijks uitbetaald zolang er bezetting is. Het forfait moet door de voorziening als korting doorgerekend worden naar de persoon met een handicap. Het forfait wordt jaarlijks aangerekend op de VIPA-kredieten op het moment van uitbetaling. Het overzicht bevat de voorzieningen die in 2021 een akkoord infrastructuurforfait verkregen. De betaling van subsidies zal dus voor deze projecten starten vanaf ingebruikname.</t>
    </r>
  </si>
  <si>
    <t>Verleende infrastructuurforfaits</t>
  </si>
  <si>
    <t>PH844-W-MCI</t>
  </si>
  <si>
    <t>Poperinge</t>
  </si>
  <si>
    <t>De Lovie vzw</t>
  </si>
  <si>
    <t>De Lovie</t>
  </si>
  <si>
    <t>nieuwbouw voor 22 gebruikers met woonondersteuning en voor 5,4 gebruikers met collectieve zorg - project Leeuwerke - in de Krombeekseweg 82 te Poperinge</t>
  </si>
  <si>
    <t>PH832-L-IDB</t>
  </si>
  <si>
    <t>Heusden-Zolder</t>
  </si>
  <si>
    <t>Stijn vzw</t>
  </si>
  <si>
    <t>Dienstencentrum 't Weyerke</t>
  </si>
  <si>
    <t>nieuwbouw (vervanging) voor het Dienstencentrum ’t Weyerke voor 60 gebruikers met woonondersteuning en collectieve zorg bestaande uit 3 gebouwen voor telkens 20 gebruikers in de Domherenstraat 3 te Heusden-Zolder.</t>
  </si>
  <si>
    <t>PH824-W-IDB</t>
  </si>
  <si>
    <t>Hooglede</t>
  </si>
  <si>
    <t>Dominiek Savio vzw</t>
  </si>
  <si>
    <t>Dominiek Savio</t>
  </si>
  <si>
    <t>nieuwbouw van het project Lysterbesse voor 18 gebruikers met woonondersteuning (16 vervanging en 2 uitbreiding) en collectieve zorg en voor 4,7 gebruikers met dagondersteuning in Ter Kerst 3 te Hooglede (Gits)</t>
  </si>
  <si>
    <t>PH846-B-IDB</t>
  </si>
  <si>
    <t>Lubbeek</t>
  </si>
  <si>
    <t>Honk vzw</t>
  </si>
  <si>
    <t>Honk</t>
  </si>
  <si>
    <t>nieuwbouw van een aangepast woonproject voor 14 gebruikers met woonondersteuning en collectieve zorg in de Minderbroederstraat 12-14 te Leuven</t>
  </si>
  <si>
    <t>PH850-O-IDB</t>
  </si>
  <si>
    <t>Buggenhout</t>
  </si>
  <si>
    <t>Blijdorp vzw</t>
  </si>
  <si>
    <t>Blijdorp</t>
  </si>
  <si>
    <t>verbouwing van een dienstverleningscentrum voor personen met een verstandelijke beperking op de campus Rochus voor 7 gebruikers met woonondersteuning, 7 gebruikers met collectieve zorg en 40 gebruikers met dagondersteuning in de Sint-Rochusstraat 35 te Dendermonde</t>
  </si>
  <si>
    <t>PH814-B-IDB</t>
  </si>
  <si>
    <t>Galmaarden</t>
  </si>
  <si>
    <t>Wonen en Werken voor personen met Autisme vzw</t>
  </si>
  <si>
    <t>De Okkernoot</t>
  </si>
  <si>
    <t>nieuwbouw voor 20 gebruikers met woonondersteuning en collectieve zorg op de site Windmolenveld te Halle</t>
  </si>
  <si>
    <t>PH848-O-MCI</t>
  </si>
  <si>
    <t>Dienstverleningscentrum De Triangel vzw</t>
  </si>
  <si>
    <t>Dienstverleningscentrum De Triangel</t>
  </si>
  <si>
    <t>nieuwbouw (vervanging) voor 16 gebruikers met woonondersteuning en 12,04 gebruikers met collectieve zorg in de Molendreef 55 te Lievegem</t>
  </si>
  <si>
    <t>PH853-O-IDB</t>
  </si>
  <si>
    <t>Huisvesting voor Mindervaliden in het Meetjesland vzw</t>
  </si>
  <si>
    <t>Huisvesting voor Mindervaliden in het Meetjesland</t>
  </si>
  <si>
    <t>uitbreiding met een extra leefgroep (geen capaciteitsuitbreiding, maar herverdeling van de bestaande bewoners, 12 kamers, 2 logeerkamers, 1 kamer bestaande leefgroep) en 8 zorgflats en polyvalente ruimtes voor 23 gebruikers met woonondersteuning en 20,18 gebruikers met collectieve zorg in de Nijverheidsstraat 9 te Lievegem</t>
  </si>
  <si>
    <t>PH774-O-MCI</t>
  </si>
  <si>
    <t>Oosterzele</t>
  </si>
  <si>
    <t>Ortho-agogisch Centrum De Beweging</t>
  </si>
  <si>
    <t>nieuwbouw van 4 appartementen voor 4 gebruikers met woonondersteuning, een polyvalente ruimte voor 22,85 gebruikers met collectieve zorg en een dagcentrum voor 40,35 gebruikers met dagondersteuning in Groot Bewijk te Scheldewindeke</t>
  </si>
  <si>
    <t>PH777-O-MCI</t>
  </si>
  <si>
    <t>De Sperwer vzw</t>
  </si>
  <si>
    <t>De Sperwer</t>
  </si>
  <si>
    <t>nieuwbouw (vervanging) en uitbreiding voor 36,57 gebruikers met dagondersteuning in de Gentse Steenweg 358 te Lokeren</t>
  </si>
  <si>
    <t>PH843-B-IDB</t>
  </si>
  <si>
    <t>aankoop met verbouwing voor 14,39 gebruikers met dagondersteuning (dagactiviteitencentrum met buurtcafé, buurtwinkel en bijkomende atelier-ruimtes) in de Stationsstraat 115 te Herne</t>
  </si>
  <si>
    <t>PH796-W-IDB</t>
  </si>
  <si>
    <t>Ons Huis vzw</t>
  </si>
  <si>
    <t>Vereniging Ons Huis</t>
  </si>
  <si>
    <t>verbouwing voor 40 gebruikers met woonondersteuning en collectieve zorg en voor 22,19 gebruikers met dagondersteuning in de Sint-Clarastraat 12 te Brugge</t>
  </si>
  <si>
    <t>PH823-O-IDB</t>
  </si>
  <si>
    <t>Vesta vzw</t>
  </si>
  <si>
    <t>Vesta</t>
  </si>
  <si>
    <t>nieuwbouw voor 15 gebruikers met woonondersteuning in de Hadewychstraat 31 te Sint-Niklaas (Belsele)</t>
  </si>
  <si>
    <t>PH812-O-MCI</t>
  </si>
  <si>
    <t>OCMW Gent</t>
  </si>
  <si>
    <t>Woonzorgcentrum Zuiderlicht</t>
  </si>
  <si>
    <t>nieuwbouw van een woonzorgcentrum, waarvan een afdeling van 26 gebruikers met woonondersteuning  voorzien is voor ouderen (45+) met een mentale beperking, 12,08 gebruikers met collectieve zorg en 7,67 capaciteit voor ondersteunende diensten in Zuidbroek 8 te Gent (Mariakerke)</t>
  </si>
  <si>
    <t>PH833-L-IDB</t>
  </si>
  <si>
    <t>nieuwbouw (vervanging) van 6 aangepaste woningen voor 60 gebruikers met woonondersteuning en 36,99 gebruikers met collectieve zorg in de Jacob Lenaertsstraat 33 te Zonhoven</t>
  </si>
  <si>
    <t>PH767bis-W-MCI</t>
  </si>
  <si>
    <t>Roeselare</t>
  </si>
  <si>
    <t>Orthopedagogisch Centrum Sint-Idesbald </t>
  </si>
  <si>
    <t>nieuwbouw voor Itinera voor 10 gebruikers (geïnterneerden) met woonondersteuning en 1,83 gebruikers met collectieve zorg in de Reigerlostraat 10 te Beernem</t>
  </si>
  <si>
    <t>PH852-L-MCI</t>
  </si>
  <si>
    <t>Wiric vzw</t>
  </si>
  <si>
    <t>Wiric</t>
  </si>
  <si>
    <t>nieuwbouw voor het project Sint-Anna voor 16 gebruikers met woonondersteuning, 4,14 gebruikers met collectieve zorg en 73,27 gebruikers met dagondersteuning in de Stenaartberg 3 te Sint-Truiden</t>
  </si>
  <si>
    <t>PH851-W-IDB</t>
  </si>
  <si>
    <t>Havenzate vzw</t>
  </si>
  <si>
    <t>Havenzate</t>
  </si>
  <si>
    <t xml:space="preserve">nieuwbouw voor 23 gebruikers (18 vervanging en 5 uitbreiding) met woonondersteuning en voor 19,6 gebruikers met collectieve zorg in de Noordstraat 136 in Veurne </t>
  </si>
  <si>
    <t>Goedgekeurde projecten strategisch forfait van 1 januari tot 31 december 2021</t>
  </si>
  <si>
    <r>
      <rPr>
        <b/>
        <sz val="11"/>
        <rFont val="Calibri"/>
        <family val="2"/>
        <scheme val="minor"/>
      </rPr>
      <t>Strategisch forfait ziekenhuizen</t>
    </r>
    <r>
      <rPr>
        <sz val="11"/>
        <rFont val="Calibri"/>
        <family val="2"/>
        <scheme val="minor"/>
      </rPr>
      <t xml:space="preserve"> (voor nieuwbouw, uitbreiding van bestaande capaciteit en herconditionerings-investeringen): Een ziekenhuis kan een vraag indienen tot het bekomen van een akkoord strategisch forfait. Zodra desbetreffende infrastructuur in gebruik wordt genomen, start de uitbetaling van het strategisch forfait. De grootte van dat forfait is afhankelijk van een aantal parameters (bv. aantal operatiekwartieren, aantal bedden) en wordt aangepast aan het effectief gebruik van die parameters. Rekening houdend met voorgaande elementen wordt het forfait voor onbepaalde duur en jaarlijks uitbetaald zolang de onderliggende parameters in gebruik zijn. Het forfait wordt jaarlijks aangerekend op de VIPA-kredieten op het moment van uitbetaling. Het overzicht bevat de ziekenhuizen die in 2021 een akkoord strategisch forfait verkregen waarbij het bedrag van het jaarlijks strategisch forfait werd bepaald. De betaling van de investeringssubsidies voor deze dossiers start dus vanaf ingebruikname.</t>
    </r>
  </si>
  <si>
    <t>Verleende strategische forfaits
(incl. intresten)</t>
  </si>
  <si>
    <t>712-ZH289</t>
  </si>
  <si>
    <t>Diest</t>
  </si>
  <si>
    <t>Algemeen Ziekenhuis Diest vzw</t>
  </si>
  <si>
    <t>Algemeen Ziekenhuis Diest</t>
  </si>
  <si>
    <t>nieuwbouw van een algemeen ziekenhuis voor 98 bedden, 40 plaatsen dagziekenhuis en 6 operatiezalen in de Statiestraat 65 te Diest</t>
  </si>
  <si>
    <t>049-ZH305</t>
  </si>
  <si>
    <t>Algemeen Ziekenhuis Sint-Jan Brugge-Oostende Autonome Verzorgingsinstelling</t>
  </si>
  <si>
    <t>Algemeen Ziekenhuis Sint-Jan Brugge-Oostende</t>
  </si>
  <si>
    <t>verbouwing van 2 intensieve zorgen-afdelingen IZ2 en IZ3 op 14° verdieping voor 28 bedden in het Algemeen Ziekenhuis Sint-Jan in Ruddershove 10 te Brugge</t>
  </si>
  <si>
    <t>176-ZH306</t>
  </si>
  <si>
    <t>Algemeen Stedelijk Ziekenhuis Aalst Autonome Verzorgingsinstelling</t>
  </si>
  <si>
    <t>Algemeen Stedelijk Ziekenhuis</t>
  </si>
  <si>
    <t>verbouwing en uitbreiding van de bestaande apotheek van het Algemeen Stedelijk Ziekenhuis in de Merestraat 80 te Aalst</t>
  </si>
  <si>
    <t>396-ZH308</t>
  </si>
  <si>
    <t>Algemeen Ziekenhuis Groeninge Kortrijk vzw</t>
  </si>
  <si>
    <t>Algemeen Ziekenhuis Groeninge Kortrijk</t>
  </si>
  <si>
    <t>uitbreiding van de Campus Kennedylaan van het Algemeen Ziekenhuis Groeninge met 100 Sp-bedden (afkomstig van de Campus Reepkaai) in de President Kennedylaan 4 te Kortrijk</t>
  </si>
  <si>
    <t>528-ZH241</t>
  </si>
  <si>
    <t>Groep Zorg Heilige Familie vzw</t>
  </si>
  <si>
    <t>Psychiatrisch Ziekenhuis Heilige Familie</t>
  </si>
  <si>
    <t>verbouwing van een voormalig klooster en kapel tot administratief complex met burelen en vergaderaccommodatie voor het Psychiatrisch Ziekenhuis Heilige Familie op het Plein 26 te Kortrijk</t>
  </si>
  <si>
    <t>550-ZH309</t>
  </si>
  <si>
    <t>Algemeen Ziekenhuis Glorieux Ronse</t>
  </si>
  <si>
    <t>verbouwing van de dienst spoed van het Algemeen Ziekenhuis Glorieux in de Stefaan Modest Glorieuxlaan 55 in Ronse</t>
  </si>
  <si>
    <t>693-ZH290</t>
  </si>
  <si>
    <t>Melsbroek</t>
  </si>
  <si>
    <t>Nationaal Multiple Sclerose Centrum vzw</t>
  </si>
  <si>
    <t>Nationaal Multiple Sclerose Centrum</t>
  </si>
  <si>
    <t>nieuwbouw van een ziekenhuis (Nationaal Multiple Sclerose Centrum) met 104 SP-neuro-bedden (vervanging) en een ondergrondse parkeergarage in de Vanheylenstraat 16 te Melsbroek</t>
  </si>
  <si>
    <t>714-ZH234</t>
  </si>
  <si>
    <t>Sint-Franciskusziekenhuis vzw</t>
  </si>
  <si>
    <t>Sint-Franciskusziekenhuis</t>
  </si>
  <si>
    <t>nieuwbouw van een dagziekenhuis, PAAZ-afdeling, geriatrische afdeling en verbouwing van de materniteit in de Pastoor Paquaylaan 129 te Heusden-Zolder</t>
  </si>
  <si>
    <t>719-ZH267</t>
  </si>
  <si>
    <t>Pelt</t>
  </si>
  <si>
    <t>Noorderhart vzw</t>
  </si>
  <si>
    <t xml:space="preserve">Maria Ziekenhuis </t>
  </si>
  <si>
    <t>uitbreiding van het Algemeen Mariaziekenhuis met een chirurgisch dagziekenhuis, MKA dienst, psychiatrisch dagziekenhuis, educatiedialyse, revalidatiedienst en administratieve afdeling voor 52,14 dagziekenhuisplaatsen, 4 OK-zalen, ondersteunende diensten en de verbouwing van een centrale sterilisatie, gelegen in Maesensveld 1 in Pelt</t>
  </si>
  <si>
    <t>719-ZH301</t>
  </si>
  <si>
    <t xml:space="preserve">Revalidatie &amp; MS Centrum </t>
  </si>
  <si>
    <t>nieuwbouw (vervanging) voor 120 Sp-bedden van een revalidatie- en MS-centrum, gelegen in Maesensveld 1 in Pelt</t>
  </si>
  <si>
    <t>901-ZH268tris</t>
  </si>
  <si>
    <t>Pittem</t>
  </si>
  <si>
    <t>Psychiatrisch Ziekenhuis Sint-Jozef vzw</t>
  </si>
  <si>
    <t>Psychiatrisch Ziekenhuis Sint-Jozef</t>
  </si>
  <si>
    <t>realisatie voor de ondersteunende diensten voor de bedden buiten het project: nieuwbouw van een verblijfs- en therapie-infrastructuur Zorgprogramma Jeugd en ondersteunende diensten in de Boterstraat 6 te Pittem</t>
  </si>
  <si>
    <t>902-ZH237</t>
  </si>
  <si>
    <t>Mortsel</t>
  </si>
  <si>
    <t>Provincialaat der Broeders van Liefde vzw</t>
  </si>
  <si>
    <t>Psychiatrisch Centrum 
Sint-Amedeus</t>
  </si>
  <si>
    <t>project 4: afbraak bestaande gebouwen, nieuwbouw van een dagziekenhuis met 22 bedden, onthaal, dienst vrije tijd en verpleegondersteunende diensten voor het Psychiatrisch Centrum Sint-Amedeus in de Deurnestraat 252 te Mortsel</t>
  </si>
  <si>
    <t>909-ZH214</t>
  </si>
  <si>
    <t>Lanaken</t>
  </si>
  <si>
    <t>Openbaar Psychiatrisch Zorgcentrum Rekem</t>
  </si>
  <si>
    <t>Openbaar Psychiatrisch Zorgcentrum Lanaken</t>
  </si>
  <si>
    <t>nieuwbouw (vervanging) van 78 T-bedden en 2 t(d)-plaatsen voor het Openbaar Psychiatrisch Zorgcentrum in de Daalbroekstraat 106 te Lanaken (Rekem)</t>
  </si>
  <si>
    <t>937-ZH303</t>
  </si>
  <si>
    <t>Zoersel</t>
  </si>
  <si>
    <t>Psychiatrisch Centrum Bethanië</t>
  </si>
  <si>
    <t xml:space="preserve">gedeeltelijke sloping, verbouwing van de sporthal en uitbreiding tot therapieruimten voor Algemeen Ziekenhuis-Psychiatrisch Centrum Emmaüs in de Oude Liersebaan te Malle </t>
  </si>
  <si>
    <t>942-ZH261</t>
  </si>
  <si>
    <t>Sint-Annendael Grauwzusters vzw</t>
  </si>
  <si>
    <t>Psychiatrisch Ziekenhuis Sint-Annendael</t>
  </si>
  <si>
    <t>uitbreiding van het Psychiatrisch Ziekenhuis Sint-Annendael met 10A-bedden in de Vestenstraat 1 te Diest</t>
  </si>
  <si>
    <t>961-ZH297</t>
  </si>
  <si>
    <t>Psychiatrisch Ziekenhuis Heilig Hart</t>
  </si>
  <si>
    <t>nieuwbouw van het project CURAM: deel A: crisiseenheid met 20 A- bedden en deel B: De Wending 1 met 32 A-bedden en 25 a(d)-plaatsen, afdeling voor verslavingszorg in de Poperingseweg 16 te Ieper</t>
  </si>
  <si>
    <t>963-ZH302</t>
  </si>
  <si>
    <t>Psychiatrisch Ziekenhuis Onzelievevrouw</t>
  </si>
  <si>
    <t>uitbreiding met 4 High Intensive Care bedden en 2 gewone crisisbedden, een gemeenschappelijke ruimte, een afgesloten patio en een technische ruimte voor het Psychiatrisch Ziekenhuis Onzelievevrouw in de Koning Albert I-laan 8 te Brugge</t>
  </si>
  <si>
    <t>991-ZH259</t>
  </si>
  <si>
    <t>Psychiatrisch Centrum Asster</t>
  </si>
  <si>
    <t>verbouwing van het klooster en de kapel voor vergaderzalen en ondersteunende diensten, nieuwbouw voor de intensieve diensten met 110 bedden en het administratief centrum voor het Psychiatrisch Centrum Asster in de Halmaalweg 2 te Sint-Truiden</t>
  </si>
  <si>
    <t>992-ZH299</t>
  </si>
  <si>
    <t>nieuwbouw voor Kinder- en Jeugdpsychiatrie Yidam voor meisjes van 12 tot 18 jaar met MOF, VOS of GO met 7 For-K bedden en 1 Time-out bed in de Langendam 1B te Sleidinge</t>
  </si>
  <si>
    <t>099-ZH270</t>
  </si>
  <si>
    <t>Gasthuiszusters Antwerpen vzw</t>
  </si>
  <si>
    <t>Algemeen Ziekenhuis Sint-Augustinus</t>
  </si>
  <si>
    <t>verbouwing van het operatiekwartier met recovery en herconditionering van de liften op de Campus Sint-Augustinus van het Algemeen Ziekenhuis Sint-Augustinus in de Oosterveldlaan 24 te Antwerpen (Wilrijk)</t>
  </si>
  <si>
    <t>099-ZH270bis</t>
  </si>
  <si>
    <t>verbouwing van de keuken en het verloskwartier en herconditionering van de distributie-apotheek op de Campus Sint-Augustinus van het Algemeen Ziekenhuis Sint-Augustinus in de Oosterveldlaan 24 te Antwerpen (Wilrijk)</t>
  </si>
  <si>
    <t>204-ZH260</t>
  </si>
  <si>
    <t>Vilvoorde</t>
  </si>
  <si>
    <t>Algemen Ziekenhuis Jan Portaels vzw</t>
  </si>
  <si>
    <t>Algemeen Ziekenhuis Vilvoorde</t>
  </si>
  <si>
    <t>nieuwbouw van een flexibel ziekenhuis met 300 bedden (capaciteitsvervanging) op de CAT-site in de Luchthavenlaan-Woluwelaan in Vilvoorde</t>
  </si>
  <si>
    <t>709-ZH307</t>
  </si>
  <si>
    <t>Algemeen Ziekenhuis Sint-Dympna Geel</t>
  </si>
  <si>
    <t>uitbreiding van blok E met de diensten pediatrie met 19 bedden (apaciteitsvervanging), chirurgisch dagziekenhuis met 23,46 plaatsen (capaciteitsvervanging), labo (capaciteitsvervanging) en technische ruimte en verbouwing van blok A in de JB Stessensstraat 2 in Geel</t>
  </si>
  <si>
    <t>Maatregel</t>
  </si>
  <si>
    <t>Zorgvoorzieningstype</t>
  </si>
  <si>
    <t>VKE-555-1</t>
  </si>
  <si>
    <t>A.S.Z. Autonome Verzorgingsinstelling</t>
  </si>
  <si>
    <t>ASZ Geraardsbergen</t>
  </si>
  <si>
    <t>Dakisolatie</t>
  </si>
  <si>
    <t>Algemeen ziekenhuis</t>
  </si>
  <si>
    <t>VKE-555-2</t>
  </si>
  <si>
    <t>VKE-555-3</t>
  </si>
  <si>
    <t>ASZ Wetteren</t>
  </si>
  <si>
    <t>VKF-751-4</t>
  </si>
  <si>
    <t>Algemeen Ziekenhuis Delta</t>
  </si>
  <si>
    <t>AZ Delta Roeselare</t>
  </si>
  <si>
    <t>Regeltechnisch</t>
  </si>
  <si>
    <t>VKF-752-4</t>
  </si>
  <si>
    <t>AZ Delta Torhout</t>
  </si>
  <si>
    <t>Sensibilisering</t>
  </si>
  <si>
    <t>VKF-751-3</t>
  </si>
  <si>
    <t>Overige</t>
  </si>
  <si>
    <t>VKF-750-3</t>
  </si>
  <si>
    <t>AZ Delta Menen</t>
  </si>
  <si>
    <t>Verhogen luchtdichtheid</t>
  </si>
  <si>
    <t>VKF-752-2</t>
  </si>
  <si>
    <t>VKF-752-5</t>
  </si>
  <si>
    <t>VKF-750-2</t>
  </si>
  <si>
    <t>VKF-751-1</t>
  </si>
  <si>
    <t>VKF-751-5</t>
  </si>
  <si>
    <t>VKF-751-2</t>
  </si>
  <si>
    <t>Isoleren pompen/kranen/hydraulica</t>
  </si>
  <si>
    <t>VKF-751-6</t>
  </si>
  <si>
    <t>Schrijnwerkrenovatie</t>
  </si>
  <si>
    <t>VKF-750-1</t>
  </si>
  <si>
    <t>VKF-751-7</t>
  </si>
  <si>
    <t>Vervangen pompen</t>
  </si>
  <si>
    <t>VKF-752-1</t>
  </si>
  <si>
    <t>VKF-752-3</t>
  </si>
  <si>
    <t>VKF-678-1</t>
  </si>
  <si>
    <t>Algemeen Ziekenhuis Klina</t>
  </si>
  <si>
    <t>AZ Klina</t>
  </si>
  <si>
    <t>Monitoring</t>
  </si>
  <si>
    <t>VKF-678-4</t>
  </si>
  <si>
    <t>VKF-678-6</t>
  </si>
  <si>
    <t>Stookplaatsrenovatie</t>
  </si>
  <si>
    <t>VKF-678-5</t>
  </si>
  <si>
    <t>VKF-678-3</t>
  </si>
  <si>
    <t>Regeltechn.ventilatie</t>
  </si>
  <si>
    <t>VKF-678-2</t>
  </si>
  <si>
    <t>VKF-784-1</t>
  </si>
  <si>
    <t>Algemeen Ziekenhuis Sint-Dimpna</t>
  </si>
  <si>
    <t>Sint-Dimpna Ziekenhuis Geel</t>
  </si>
  <si>
    <t>Isoleren leidingen</t>
  </si>
  <si>
    <t>VKF-784-2</t>
  </si>
  <si>
    <t>VKF-792-3</t>
  </si>
  <si>
    <t>Amate</t>
  </si>
  <si>
    <t>Het Gouden Anker</t>
  </si>
  <si>
    <t>Groep van Assistentiewoningen</t>
  </si>
  <si>
    <t>VKF-792-1</t>
  </si>
  <si>
    <t>VKF-792-4</t>
  </si>
  <si>
    <t>Zonneboiler</t>
  </si>
  <si>
    <t>VKF-798-2</t>
  </si>
  <si>
    <t>Sint Jozef Lier</t>
  </si>
  <si>
    <t>Woonzorgcentrum</t>
  </si>
  <si>
    <t>VKF-793-1</t>
  </si>
  <si>
    <t>Huizeken Van Nazareth</t>
  </si>
  <si>
    <t>VKF-793-4</t>
  </si>
  <si>
    <t>VKF-796-4</t>
  </si>
  <si>
    <t>Onze Lieve Vrouw van Troost</t>
  </si>
  <si>
    <t>VKF-796-5</t>
  </si>
  <si>
    <t>VKF-796-1</t>
  </si>
  <si>
    <t>VKF-796-6</t>
  </si>
  <si>
    <t>VKF-796-3</t>
  </si>
  <si>
    <t>VKF-798-1</t>
  </si>
  <si>
    <t>VKF-799-1</t>
  </si>
  <si>
    <t>Toverbos</t>
  </si>
  <si>
    <t>VKF-799-6</t>
  </si>
  <si>
    <t>VKF-790-1</t>
  </si>
  <si>
    <t>amandina</t>
  </si>
  <si>
    <t>VKF-795-5</t>
  </si>
  <si>
    <t>Kinderpaleis</t>
  </si>
  <si>
    <t>Groepsopvang</t>
  </si>
  <si>
    <t>VKF-790-2</t>
  </si>
  <si>
    <t>VKF-791-10</t>
  </si>
  <si>
    <t>De Kinderdroom</t>
  </si>
  <si>
    <t>Vloerisolatie</t>
  </si>
  <si>
    <t>VKF-795-2</t>
  </si>
  <si>
    <t>VKF-795-1</t>
  </si>
  <si>
    <t>VKF-791-5</t>
  </si>
  <si>
    <t>Muurisolatie</t>
  </si>
  <si>
    <t>VKF-791-1</t>
  </si>
  <si>
    <t>VKF-791-2</t>
  </si>
  <si>
    <t>Duurzame energieopwekking (niet-ETS)</t>
  </si>
  <si>
    <t>VKF-791-3</t>
  </si>
  <si>
    <t>VKF-791-8</t>
  </si>
  <si>
    <t>VKF-791-4</t>
  </si>
  <si>
    <t>VKF-794-4</t>
  </si>
  <si>
    <t>kinderkasteeltje</t>
  </si>
  <si>
    <t>VKF-794-5</t>
  </si>
  <si>
    <t>VKF-794-1</t>
  </si>
  <si>
    <t>VKF-791-7</t>
  </si>
  <si>
    <t>Renovatie ventilatie</t>
  </si>
  <si>
    <t>VKF-793-2</t>
  </si>
  <si>
    <t>VKF-793-3</t>
  </si>
  <si>
    <t>VKF-796-2</t>
  </si>
  <si>
    <t>VKF-798-3</t>
  </si>
  <si>
    <t>VKF-799-2</t>
  </si>
  <si>
    <t>VKF-799-5</t>
  </si>
  <si>
    <t>Warmtepompen</t>
  </si>
  <si>
    <t>VKF-799-3</t>
  </si>
  <si>
    <t>Regeltechn.verwarming</t>
  </si>
  <si>
    <t>VKF-799-4</t>
  </si>
  <si>
    <t>VKF-792-2</t>
  </si>
  <si>
    <t>VKF-790-4</t>
  </si>
  <si>
    <t>VKF-790-3</t>
  </si>
  <si>
    <t>VKF-795-4</t>
  </si>
  <si>
    <t>VKF-795-3</t>
  </si>
  <si>
    <t>VKF-797-1</t>
  </si>
  <si>
    <t>Prinsesje</t>
  </si>
  <si>
    <t>VKF-797-2</t>
  </si>
  <si>
    <t>VKF-797-3</t>
  </si>
  <si>
    <t>VKF-794-2</t>
  </si>
  <si>
    <t>VKF-794-3</t>
  </si>
  <si>
    <t>VKF-791-11</t>
  </si>
  <si>
    <t>VKF-791-9</t>
  </si>
  <si>
    <t>VKF-791-6</t>
  </si>
  <si>
    <t>VKF-743-2</t>
  </si>
  <si>
    <t>Andante</t>
  </si>
  <si>
    <t>Vdip Connect</t>
  </si>
  <si>
    <t>Centrum voor geestelijke gezondheidszorg</t>
  </si>
  <si>
    <t>VKF-743-1</t>
  </si>
  <si>
    <t>VKF-595-2</t>
  </si>
  <si>
    <t>Az Zeno</t>
  </si>
  <si>
    <t>Campus Blankenberge</t>
  </si>
  <si>
    <t>VKF-595-1</t>
  </si>
  <si>
    <t>VKF-649-1</t>
  </si>
  <si>
    <t>Begeleidingscentrum Sint - Elisabeth</t>
  </si>
  <si>
    <t>Hoevestraat</t>
  </si>
  <si>
    <t>Centraliseren verwarming</t>
  </si>
  <si>
    <t>Subsidie-eenheid VAPH</t>
  </si>
  <si>
    <t>VKF-651-1</t>
  </si>
  <si>
    <t>PAV C</t>
  </si>
  <si>
    <t>VKF-648-1</t>
  </si>
  <si>
    <t>Dagcentrum SHL</t>
  </si>
  <si>
    <t>VKF-648-2</t>
  </si>
  <si>
    <t>VKF-650-1</t>
  </si>
  <si>
    <t>PAV A+B</t>
  </si>
  <si>
    <t>VKF-650-2</t>
  </si>
  <si>
    <t>VKF-652-1</t>
  </si>
  <si>
    <t>Woonvorm SHL</t>
  </si>
  <si>
    <t>VKF-657-1</t>
  </si>
  <si>
    <t>Beschut Wonen Vistha</t>
  </si>
  <si>
    <t>bewust</t>
  </si>
  <si>
    <t>Beschut wonen</t>
  </si>
  <si>
    <t>VKF-586-2</t>
  </si>
  <si>
    <t>Blijdorp,Dienstverleningscentrum Voor Personen Met Een Verstandelijke Handicap Uit De Streek Van Dendermonde</t>
  </si>
  <si>
    <t>Klimop</t>
  </si>
  <si>
    <t>VKF-586-1</t>
  </si>
  <si>
    <t>Comfortverhoging</t>
  </si>
  <si>
    <t>VKF-586-3</t>
  </si>
  <si>
    <t>VKF-587-1</t>
  </si>
  <si>
    <t>Loods</t>
  </si>
  <si>
    <t>VKF-588-2</t>
  </si>
  <si>
    <t>MFC Verblijf</t>
  </si>
  <si>
    <t>VKF-588-1</t>
  </si>
  <si>
    <t>VKF-589-2</t>
  </si>
  <si>
    <t>Paviljoen 5</t>
  </si>
  <si>
    <t>VKF-589-1</t>
  </si>
  <si>
    <t>VKF-590-1</t>
  </si>
  <si>
    <t>Teunisbloem - Dagcentrum Volwassenen</t>
  </si>
  <si>
    <t>VKF-585-3</t>
  </si>
  <si>
    <t>Bundeling Zorginitiatieven Oostende</t>
  </si>
  <si>
    <t>IMBO revalidatieziekenhuis en WZC het verhaal</t>
  </si>
  <si>
    <t>Revalidatieovereenkomsten</t>
  </si>
  <si>
    <t>VKF-585-2</t>
  </si>
  <si>
    <t>VKF-585-6</t>
  </si>
  <si>
    <t>VKF-585-7</t>
  </si>
  <si>
    <t>VKF-585-4</t>
  </si>
  <si>
    <t>VKF-585-5</t>
  </si>
  <si>
    <t>VKF-585-1</t>
  </si>
  <si>
    <t>VKF-732-1</t>
  </si>
  <si>
    <t>Centrum Algemeen Welzijnswerk De Kempen</t>
  </si>
  <si>
    <t>Het Verband Turnhout</t>
  </si>
  <si>
    <t>Centrum voor algemeen welzijnswerk</t>
  </si>
  <si>
    <t>VKF-741-1</t>
  </si>
  <si>
    <t>Centrum Algemeen Welzijnswerk Noord-West-Vlaanderen</t>
  </si>
  <si>
    <t>Studio's woonbegeleiding Werkhuisstraat</t>
  </si>
  <si>
    <t>VKF-733-4</t>
  </si>
  <si>
    <t>Crisisopvangcentrum</t>
  </si>
  <si>
    <t>Renovatie beglazing</t>
  </si>
  <si>
    <t>VKF-742-1</t>
  </si>
  <si>
    <t>Vrouwenopvangcentrum</t>
  </si>
  <si>
    <t>VKF-733-1</t>
  </si>
  <si>
    <t>VKF-739-3</t>
  </si>
  <si>
    <t>Studio's woonbegeleiding Ooststraat</t>
  </si>
  <si>
    <t>VKF-733-2</t>
  </si>
  <si>
    <t>VKF-733-3</t>
  </si>
  <si>
    <t>VKF-742-2</t>
  </si>
  <si>
    <t>VKF-737-5</t>
  </si>
  <si>
    <t>Jongerenopvang</t>
  </si>
  <si>
    <t>VKF-739-2</t>
  </si>
  <si>
    <t>VKF-737-2</t>
  </si>
  <si>
    <t>VKF-736-1</t>
  </si>
  <si>
    <t>Gezinswoning Weidestraat</t>
  </si>
  <si>
    <t>VKF-736-2</t>
  </si>
  <si>
    <t>VKF-737-6</t>
  </si>
  <si>
    <t>VKF-735-1</t>
  </si>
  <si>
    <t>Gezinswoning Gapaardstraat</t>
  </si>
  <si>
    <t>VKF-738-1</t>
  </si>
  <si>
    <t>Studio's woonbegeleiding Nikolas Gombertstraat</t>
  </si>
  <si>
    <t>VKF-734-1</t>
  </si>
  <si>
    <t>Gezinswoning Beenhouwerstraat</t>
  </si>
  <si>
    <t>VKF-740-2</t>
  </si>
  <si>
    <t>Studio's woonbegeleiding Wagnerstraat</t>
  </si>
  <si>
    <t>VKF-739-1</t>
  </si>
  <si>
    <t>VKF-737-3</t>
  </si>
  <si>
    <t>VKF-737-4</t>
  </si>
  <si>
    <t>VKF-737-1</t>
  </si>
  <si>
    <t>VKF-740-1</t>
  </si>
  <si>
    <t>VKF-708-2</t>
  </si>
  <si>
    <t>Brussels Hoofdstedelijk Gewest</t>
  </si>
  <si>
    <t>Centrum Ambulante Diensten</t>
  </si>
  <si>
    <t>Boei 4</t>
  </si>
  <si>
    <t>VKF-708-1</t>
  </si>
  <si>
    <t>Schrijnwerkrenovatie Hout</t>
  </si>
  <si>
    <t>VKF-707-2</t>
  </si>
  <si>
    <t>Boei 1</t>
  </si>
  <si>
    <t>Dakisolatie hellend dak</t>
  </si>
  <si>
    <t>VKF-707-1</t>
  </si>
  <si>
    <t>Buitengevel</t>
  </si>
  <si>
    <t>VKF-707-5</t>
  </si>
  <si>
    <t>VKF-707-3</t>
  </si>
  <si>
    <t>VKF-707-4</t>
  </si>
  <si>
    <t>Schrijnwerkrenovatie PVC</t>
  </si>
  <si>
    <t>VKF-675-1</t>
  </si>
  <si>
    <t>Centrum Van De Oostkust Voor Revalidatie En Welzijnszorg</t>
  </si>
  <si>
    <t>De Klinker</t>
  </si>
  <si>
    <t>VKF-675-2</t>
  </si>
  <si>
    <t>Regeltechn. verwarming</t>
  </si>
  <si>
    <t>VKF-676-2</t>
  </si>
  <si>
    <t>Het Baken</t>
  </si>
  <si>
    <t>VKF-676-1</t>
  </si>
  <si>
    <t>VKF-637-1</t>
  </si>
  <si>
    <t>Centrum Voor Jongens En Meisjes Met Individuele Begeleiding</t>
  </si>
  <si>
    <t>Hoveberg</t>
  </si>
  <si>
    <t>Binnenmuurisolatie</t>
  </si>
  <si>
    <t>VKF-637-4</t>
  </si>
  <si>
    <t>VKF-637-2</t>
  </si>
  <si>
    <t>VKF-637-6</t>
  </si>
  <si>
    <t>Warmtepompen en koeling</t>
  </si>
  <si>
    <t>VKF-637-5</t>
  </si>
  <si>
    <t>VKF-637-3</t>
  </si>
  <si>
    <t>VKF-745-2</t>
  </si>
  <si>
    <t>Centrum Voor Kinderzorg En Gezinsondersteuning Kapoentje</t>
  </si>
  <si>
    <t>Brabantstraat</t>
  </si>
  <si>
    <t>Centrum voor Kinderzorg en Gezinsondersteuning</t>
  </si>
  <si>
    <t>VKF-746-3</t>
  </si>
  <si>
    <t>Langestraat</t>
  </si>
  <si>
    <t>VKF-746-4</t>
  </si>
  <si>
    <t>VKF-745-4</t>
  </si>
  <si>
    <t>VKF-745-1</t>
  </si>
  <si>
    <t>VKF-747-2</t>
  </si>
  <si>
    <t>Louisastraat</t>
  </si>
  <si>
    <t>VKF-746-5</t>
  </si>
  <si>
    <t>VKF-746-1</t>
  </si>
  <si>
    <t>VKF-745-5</t>
  </si>
  <si>
    <t>VKF-746-2</t>
  </si>
  <si>
    <t>VKF-745-3</t>
  </si>
  <si>
    <t>VKF-747-1</t>
  </si>
  <si>
    <t>VKF-747-3</t>
  </si>
  <si>
    <t>VKF-597-2</t>
  </si>
  <si>
    <t>Christelijke Vereniging Ons Kinderhuis</t>
  </si>
  <si>
    <t>vzw. Ons Kinderhuis</t>
  </si>
  <si>
    <t>Organisatie voor Bijzondere Jeugdzorg</t>
  </si>
  <si>
    <t>VKF-597-1</t>
  </si>
  <si>
    <t>VKF-631-1</t>
  </si>
  <si>
    <t>Christelijke Woon- En Zorgcentra</t>
  </si>
  <si>
    <t>Het Dorpvelt</t>
  </si>
  <si>
    <t>VKF-715-1</t>
  </si>
  <si>
    <t>Dagcentrum Kasteel</t>
  </si>
  <si>
    <t>Dagcentrum Kasteel vzw</t>
  </si>
  <si>
    <t>VKF-786-1</t>
  </si>
  <si>
    <t>De Blauwe Lelie</t>
  </si>
  <si>
    <t>ZOC'jes Zeebrugge</t>
  </si>
  <si>
    <t>VKF-694-1</t>
  </si>
  <si>
    <t>De Branding Waak Vzw</t>
  </si>
  <si>
    <t>Heirweg 196</t>
  </si>
  <si>
    <t>VKF-706-2</t>
  </si>
  <si>
    <t>Warande 145</t>
  </si>
  <si>
    <t>VKF-694-3</t>
  </si>
  <si>
    <t>VKF-706-1</t>
  </si>
  <si>
    <t>VKF-695-2</t>
  </si>
  <si>
    <t>Heirweg 205</t>
  </si>
  <si>
    <t>VKF-706-3</t>
  </si>
  <si>
    <t>VKF-705-1</t>
  </si>
  <si>
    <t>Vlaanderenstraat 7d - GES</t>
  </si>
  <si>
    <t>VKF-691-3</t>
  </si>
  <si>
    <t>G. Debaetsstraat 4</t>
  </si>
  <si>
    <t>VKF-693-1</t>
  </si>
  <si>
    <t>Heirweg 190</t>
  </si>
  <si>
    <t>VKF-694-4</t>
  </si>
  <si>
    <t>VKF-692-3</t>
  </si>
  <si>
    <t>G. Debaetsstraat 5</t>
  </si>
  <si>
    <t>VKF-701-2</t>
  </si>
  <si>
    <t>Ringlaan 30 variatiebedrijf</t>
  </si>
  <si>
    <t>VKF-697-3</t>
  </si>
  <si>
    <t>Koning Leopold II laan</t>
  </si>
  <si>
    <t>VKF-705-4</t>
  </si>
  <si>
    <t>VKF-698-2</t>
  </si>
  <si>
    <t>Leeuw Van Vlaanderenlaan 29</t>
  </si>
  <si>
    <t>VKF-694-5</t>
  </si>
  <si>
    <t>VKF-699-3</t>
  </si>
  <si>
    <t>Maaiweg 3</t>
  </si>
  <si>
    <t>VKF-696-2</t>
  </si>
  <si>
    <t>Heirweg 215</t>
  </si>
  <si>
    <t>VKF-691-2</t>
  </si>
  <si>
    <t>VKF-692-2</t>
  </si>
  <si>
    <t>VKF-705-2</t>
  </si>
  <si>
    <t>VKF-695-1</t>
  </si>
  <si>
    <t>VKF-697-2</t>
  </si>
  <si>
    <t>VKF-699-2</t>
  </si>
  <si>
    <t>VKF-702-2</t>
  </si>
  <si>
    <t>Vlaanderenstraat 7 b</t>
  </si>
  <si>
    <t>VKF-696-1</t>
  </si>
  <si>
    <t>VKF-689-2</t>
  </si>
  <si>
    <t>Bavikhoofsestraat 72 Ateliers hout en klei</t>
  </si>
  <si>
    <t>VKF-703-2</t>
  </si>
  <si>
    <t>Vlaanderenstraat 7 C</t>
  </si>
  <si>
    <t>VKF-704-2</t>
  </si>
  <si>
    <t>Vlaanderenstraat 7A</t>
  </si>
  <si>
    <t>VKF-687-1</t>
  </si>
  <si>
    <t>Bavikhoofsestraat 72 app 1</t>
  </si>
  <si>
    <t>VKF-687-2</t>
  </si>
  <si>
    <t>Renovatie SWW</t>
  </si>
  <si>
    <t>VKF-688-2</t>
  </si>
  <si>
    <t>Bavikhoofsestraat 72 app 2</t>
  </si>
  <si>
    <t>VKF-688-1</t>
  </si>
  <si>
    <t>VKF-689-1</t>
  </si>
  <si>
    <t>VKF-689-3</t>
  </si>
  <si>
    <t>VKF-690-1</t>
  </si>
  <si>
    <t>Bremlaan 4</t>
  </si>
  <si>
    <t>VKF-691-1</t>
  </si>
  <si>
    <t>VKF-692-1</t>
  </si>
  <si>
    <t>VKF-693-2</t>
  </si>
  <si>
    <t>VKF-694-2</t>
  </si>
  <si>
    <t>VKF-697-1</t>
  </si>
  <si>
    <t>VKF-698-3</t>
  </si>
  <si>
    <t>VKF-698-1</t>
  </si>
  <si>
    <t>VKF-699-1</t>
  </si>
  <si>
    <t>VKF-700-1</t>
  </si>
  <si>
    <t>Ringlaan 30 polyvalent gebouw</t>
  </si>
  <si>
    <t>VKF-700-2</t>
  </si>
  <si>
    <t>VKF-701-1</t>
  </si>
  <si>
    <t>VKF-701-3</t>
  </si>
  <si>
    <t>VKF-702-1</t>
  </si>
  <si>
    <t>VKF-703-1</t>
  </si>
  <si>
    <t>VKF-704-1</t>
  </si>
  <si>
    <t>VKF-705-3</t>
  </si>
  <si>
    <t>VKF-718-1</t>
  </si>
  <si>
    <t>De Hulster</t>
  </si>
  <si>
    <t>Kostershuis</t>
  </si>
  <si>
    <t>VKF-723-4</t>
  </si>
  <si>
    <t>Passiebloem</t>
  </si>
  <si>
    <t>VKF-721-1</t>
  </si>
  <si>
    <t>Minderbroedersstraat</t>
  </si>
  <si>
    <t>VKF-718-2</t>
  </si>
  <si>
    <t>VKF-723-3</t>
  </si>
  <si>
    <t>VKF-716-3</t>
  </si>
  <si>
    <t>Den 305</t>
  </si>
  <si>
    <t>VKF-717-3</t>
  </si>
  <si>
    <t>Hertog Jan II</t>
  </si>
  <si>
    <t>VKF-723-1</t>
  </si>
  <si>
    <t>VKF-726-3</t>
  </si>
  <si>
    <t>Vital De Coster</t>
  </si>
  <si>
    <t>VKF-725-4</t>
  </si>
  <si>
    <t>Vaart</t>
  </si>
  <si>
    <t>VKF-718-3</t>
  </si>
  <si>
    <t>VKF-721-5</t>
  </si>
  <si>
    <t>VKF-726-2</t>
  </si>
  <si>
    <t>VKF-725-1</t>
  </si>
  <si>
    <t>VKF-717-4</t>
  </si>
  <si>
    <t>VKF-721-2</t>
  </si>
  <si>
    <t>VKF-721-4</t>
  </si>
  <si>
    <t>VKF-716-2</t>
  </si>
  <si>
    <t>VKF-721-3</t>
  </si>
  <si>
    <t>VKF-719-1</t>
  </si>
  <si>
    <t>Kotlab</t>
  </si>
  <si>
    <t>VKF-725-3</t>
  </si>
  <si>
    <t>VKF-717-1</t>
  </si>
  <si>
    <t>VKF-717-2</t>
  </si>
  <si>
    <t>VKF-719-2</t>
  </si>
  <si>
    <t>VKF-724-3</t>
  </si>
  <si>
    <t>Triangel</t>
  </si>
  <si>
    <t>VKF-720-1</t>
  </si>
  <si>
    <t>Marie Christina</t>
  </si>
  <si>
    <t>VKF-722-8</t>
  </si>
  <si>
    <t>Minneveld</t>
  </si>
  <si>
    <t>Vloerisolatie (onder de vloerplaat)</t>
  </si>
  <si>
    <t>VKF-722-3</t>
  </si>
  <si>
    <t>Dakisolatie plat dak</t>
  </si>
  <si>
    <t>VKF-722-2</t>
  </si>
  <si>
    <t>VKF-722-1</t>
  </si>
  <si>
    <t>VKF-724-4</t>
  </si>
  <si>
    <t>VKF-722-6</t>
  </si>
  <si>
    <t>VKF-722-7</t>
  </si>
  <si>
    <t>VKF-716-1</t>
  </si>
  <si>
    <t>VKF-720-2</t>
  </si>
  <si>
    <t>VKF-722-5</t>
  </si>
  <si>
    <t>VKF-722-4</t>
  </si>
  <si>
    <t>VKF-723-2</t>
  </si>
  <si>
    <t>VKF-724-1</t>
  </si>
  <si>
    <t>VKF-724-2</t>
  </si>
  <si>
    <t>Overige opwekking</t>
  </si>
  <si>
    <t>VKF-725-2</t>
  </si>
  <si>
    <t>VKF-726-1</t>
  </si>
  <si>
    <t>VKF-632-2</t>
  </si>
  <si>
    <t>De Kade</t>
  </si>
  <si>
    <t>Paviljoen 2</t>
  </si>
  <si>
    <t>VKF-632-1</t>
  </si>
  <si>
    <t>VKF-633-2</t>
  </si>
  <si>
    <t>Paviljoen 3</t>
  </si>
  <si>
    <t>VKF-633-1</t>
  </si>
  <si>
    <t>VKF-603-1</t>
  </si>
  <si>
    <t>Feestzaal</t>
  </si>
  <si>
    <t>VKF-607-3</t>
  </si>
  <si>
    <t>Maretak-Kerselaar</t>
  </si>
  <si>
    <t>VKF-607-2</t>
  </si>
  <si>
    <t>VKF-611-1</t>
  </si>
  <si>
    <t>Ten Meerschaut</t>
  </si>
  <si>
    <t>VKF-612-1</t>
  </si>
  <si>
    <t>Waterkant</t>
  </si>
  <si>
    <t>VKF-600-1</t>
  </si>
  <si>
    <t>Datteljees</t>
  </si>
  <si>
    <t>VKF-601-1</t>
  </si>
  <si>
    <t>De Noortpoorte</t>
  </si>
  <si>
    <t>VKF-605-3</t>
  </si>
  <si>
    <t>Het Vijverhof loods-schuur</t>
  </si>
  <si>
    <t>VKF-610-1</t>
  </si>
  <si>
    <t>Technische dienst- Wassorteercentrum</t>
  </si>
  <si>
    <t>VKF-607-1</t>
  </si>
  <si>
    <t>Gebouwisolatie</t>
  </si>
  <si>
    <t>VKF-610-2</t>
  </si>
  <si>
    <t>VKF-602-1</t>
  </si>
  <si>
    <t>De Poorterij</t>
  </si>
  <si>
    <t>VKF-605-1</t>
  </si>
  <si>
    <t>VKF-605-2</t>
  </si>
  <si>
    <t>VKF-610-3</t>
  </si>
  <si>
    <t>VKF-608-1</t>
  </si>
  <si>
    <t>Matthijs</t>
  </si>
  <si>
    <t>VKF-604-1</t>
  </si>
  <si>
    <t>Het Huis aan de Vaart</t>
  </si>
  <si>
    <t>VKF-606-1</t>
  </si>
  <si>
    <t>Keuken</t>
  </si>
  <si>
    <t>VKF-599-1</t>
  </si>
  <si>
    <t>Aankoopdienst</t>
  </si>
  <si>
    <t>VKF-609-1</t>
  </si>
  <si>
    <t>Pleingebouw</t>
  </si>
  <si>
    <t>VKF-677-1</t>
  </si>
  <si>
    <t>De Luifel</t>
  </si>
  <si>
    <t>De Luifel, Tielt</t>
  </si>
  <si>
    <t>VKF-614-2</t>
  </si>
  <si>
    <t>De Steiger</t>
  </si>
  <si>
    <t>afdeling Jules Maillet</t>
  </si>
  <si>
    <t>VKF-614-1</t>
  </si>
  <si>
    <t>VKF-615-4</t>
  </si>
  <si>
    <t>afdeling Werner Tibbaut</t>
  </si>
  <si>
    <t>VKF-615-1</t>
  </si>
  <si>
    <t>VKF-615-3</t>
  </si>
  <si>
    <t>VKF-615-2</t>
  </si>
  <si>
    <t>VKF-663-1</t>
  </si>
  <si>
    <t>De Vijver</t>
  </si>
  <si>
    <t>Hoofdgebouw Dorp vzw</t>
  </si>
  <si>
    <t>VKF-661-1</t>
  </si>
  <si>
    <t>VKF-662-1</t>
  </si>
  <si>
    <t>De Zonnebloemen</t>
  </si>
  <si>
    <t>VKF-662-2</t>
  </si>
  <si>
    <t>VKF-669-4</t>
  </si>
  <si>
    <t>De Vleugels</t>
  </si>
  <si>
    <t>De Vleugels Wilgenerven polyvalente zaal</t>
  </si>
  <si>
    <t>VKE-668-8</t>
  </si>
  <si>
    <t>De Vleugels Wilgenerven 5 &amp; 6</t>
  </si>
  <si>
    <t>VKE-667-8</t>
  </si>
  <si>
    <t>De Vleugels Wilgenerven 3 &amp; 4</t>
  </si>
  <si>
    <t>VKE-666-9</t>
  </si>
  <si>
    <t>De Vleugels Wilgenerven 1 &amp; 2</t>
  </si>
  <si>
    <t>VKE-668-1</t>
  </si>
  <si>
    <t>VKE-667-1</t>
  </si>
  <si>
    <t>VKE-666-1</t>
  </si>
  <si>
    <t>VKF-669-1</t>
  </si>
  <si>
    <t>VKF-671-5</t>
  </si>
  <si>
    <t>De Vleugels, Oostduinkerke</t>
  </si>
  <si>
    <t>VKE-668-9</t>
  </si>
  <si>
    <t>VKE-667-9</t>
  </si>
  <si>
    <t>VKE-666-10</t>
  </si>
  <si>
    <t>VKF-669-6</t>
  </si>
  <si>
    <t>VKF-671-4</t>
  </si>
  <si>
    <t>VKF-671-6</t>
  </si>
  <si>
    <t>VKE-668-5</t>
  </si>
  <si>
    <t>VKE-667-5</t>
  </si>
  <si>
    <t>VKE-666-5</t>
  </si>
  <si>
    <t>VKF-669-5</t>
  </si>
  <si>
    <t>VKE-668-6</t>
  </si>
  <si>
    <t>VKE-667-6</t>
  </si>
  <si>
    <t>VKE-666-7</t>
  </si>
  <si>
    <t>VKF-671-3</t>
  </si>
  <si>
    <t>VKF-670-1</t>
  </si>
  <si>
    <t>De Vleugels zorgcentrum</t>
  </si>
  <si>
    <t>VKE-667-3</t>
  </si>
  <si>
    <t>VKE-668-3</t>
  </si>
  <si>
    <t>VKE-666-3</t>
  </si>
  <si>
    <t>VKF-669-2</t>
  </si>
  <si>
    <t>VKE-666-4</t>
  </si>
  <si>
    <t>VKE-666-2</t>
  </si>
  <si>
    <t>VKE-666-8</t>
  </si>
  <si>
    <t>VKE-666-6</t>
  </si>
  <si>
    <t>VKE-667-7</t>
  </si>
  <si>
    <t>VKE-667-4</t>
  </si>
  <si>
    <t>VKE-667-2</t>
  </si>
  <si>
    <t>VKE-668-4</t>
  </si>
  <si>
    <t>VKE-668-2</t>
  </si>
  <si>
    <t>VKE-668-7</t>
  </si>
  <si>
    <t>VKF-669-3</t>
  </si>
  <si>
    <t>VKF-671-2</t>
  </si>
  <si>
    <t>VKF-671-1</t>
  </si>
  <si>
    <t>VKF-709-1</t>
  </si>
  <si>
    <t>De Wende</t>
  </si>
  <si>
    <t>Gentesteenweg 39</t>
  </si>
  <si>
    <t>VKF-709-2</t>
  </si>
  <si>
    <t>VKF-710-1</t>
  </si>
  <si>
    <t>Oostveldstraat 9</t>
  </si>
  <si>
    <t>VKF-710-3</t>
  </si>
  <si>
    <t>VKF-709-4</t>
  </si>
  <si>
    <t>VKF-709-5</t>
  </si>
  <si>
    <t>VKF-713-1</t>
  </si>
  <si>
    <t>Roze 148</t>
  </si>
  <si>
    <t>VKF-712-1</t>
  </si>
  <si>
    <t>Pussemierstraat 196</t>
  </si>
  <si>
    <t>VKF-711-3</t>
  </si>
  <si>
    <t>Pussemierstraat 122</t>
  </si>
  <si>
    <t>VKF-709-3</t>
  </si>
  <si>
    <t>VKF-710-2</t>
  </si>
  <si>
    <t>VKF-711-2</t>
  </si>
  <si>
    <t>VKF-711-1</t>
  </si>
  <si>
    <t>VKF-713-2</t>
  </si>
  <si>
    <t>VKF-655-3</t>
  </si>
  <si>
    <t>De Wissel</t>
  </si>
  <si>
    <t>Rotonda</t>
  </si>
  <si>
    <t>VKF-655-10</t>
  </si>
  <si>
    <t>VKF-655-4</t>
  </si>
  <si>
    <t>VKF-655-5</t>
  </si>
  <si>
    <t>VKF-655-9</t>
  </si>
  <si>
    <t>VKF-655-8</t>
  </si>
  <si>
    <t>VKF-655-1</t>
  </si>
  <si>
    <t>VKF-655-2</t>
  </si>
  <si>
    <t>VKF-655-6</t>
  </si>
  <si>
    <t>VKF-655-7</t>
  </si>
  <si>
    <t>VKF-641-1</t>
  </si>
  <si>
    <t>Duin En Polder</t>
  </si>
  <si>
    <t>Het Polderhuis</t>
  </si>
  <si>
    <t>VKF-624-1</t>
  </si>
  <si>
    <t>Emmaüs</t>
  </si>
  <si>
    <t>JZEM/05</t>
  </si>
  <si>
    <t>VKF-619-2</t>
  </si>
  <si>
    <t>CKG/02</t>
  </si>
  <si>
    <t>VKF-619-1</t>
  </si>
  <si>
    <t>VKF-618-2</t>
  </si>
  <si>
    <t>CKG/01</t>
  </si>
  <si>
    <t>VKF-625-1</t>
  </si>
  <si>
    <t>JZEM/10</t>
  </si>
  <si>
    <t>Dienst herstelgerichte - en Constructieve afhandeling</t>
  </si>
  <si>
    <t>VKF-620-1</t>
  </si>
  <si>
    <t>JZEA/02</t>
  </si>
  <si>
    <t>Onthaal-, observatie- en oriëntatiecentrum</t>
  </si>
  <si>
    <t>VKF-623-1</t>
  </si>
  <si>
    <t>JZEM/01</t>
  </si>
  <si>
    <t>Dienst Crisishulp aan huis</t>
  </si>
  <si>
    <t>VKF-623-2</t>
  </si>
  <si>
    <t>VKF-621-1</t>
  </si>
  <si>
    <t>JZEA/04</t>
  </si>
  <si>
    <t>VKF-622-1</t>
  </si>
  <si>
    <t>JZEA/06</t>
  </si>
  <si>
    <t>VKF-618-1</t>
  </si>
  <si>
    <t>VKF-619-3</t>
  </si>
  <si>
    <t>VKF-619-4</t>
  </si>
  <si>
    <t>VKF-536-1</t>
  </si>
  <si>
    <t>Gemeente Nazareth</t>
  </si>
  <si>
    <t>BKO Ter Biesten</t>
  </si>
  <si>
    <t>Initiatief Buitenschoolse Opvang</t>
  </si>
  <si>
    <t>VKF-536-2</t>
  </si>
  <si>
    <t>VKF-536-3</t>
  </si>
  <si>
    <t>VKF-779-1</t>
  </si>
  <si>
    <t>Groep Philippus Neri Geestelijke Gezondheidszorg</t>
  </si>
  <si>
    <t>Gebouw K</t>
  </si>
  <si>
    <t>Psychiatrisch ziekenhuis</t>
  </si>
  <si>
    <t>VKF-780-1</t>
  </si>
  <si>
    <t>Paviljoen A, B, C, G</t>
  </si>
  <si>
    <t>VKF-780-2</t>
  </si>
  <si>
    <t>VKF-778-1</t>
  </si>
  <si>
    <t>Gebouw I</t>
  </si>
  <si>
    <t>VKF-638-1</t>
  </si>
  <si>
    <t>Het Veer, Revalidatiecentrum Vzw</t>
  </si>
  <si>
    <t>Het Veer</t>
  </si>
  <si>
    <t>VKF-660-1</t>
  </si>
  <si>
    <t>Huize Eyckerheyde</t>
  </si>
  <si>
    <t>Huize Eyckerheyde woonunits 72</t>
  </si>
  <si>
    <t>VKF-659-1</t>
  </si>
  <si>
    <t>Hoofdgebouw Huize Eyckerheyde</t>
  </si>
  <si>
    <t>VKF-660-2</t>
  </si>
  <si>
    <t>VKF-659-2</t>
  </si>
  <si>
    <t>VKF-753-2</t>
  </si>
  <si>
    <t>Integro</t>
  </si>
  <si>
    <t>INTEGRO campus Olijfboom</t>
  </si>
  <si>
    <t>VKF-753-1</t>
  </si>
  <si>
    <t>VKF-727-1</t>
  </si>
  <si>
    <t>Ithaka</t>
  </si>
  <si>
    <t>Kaaistraat</t>
  </si>
  <si>
    <t>VKF-580-1</t>
  </si>
  <si>
    <t>Jeugddorp</t>
  </si>
  <si>
    <t>De Hollebok</t>
  </si>
  <si>
    <t>VKF-581-1</t>
  </si>
  <si>
    <t>gezinswerking</t>
  </si>
  <si>
    <t>VKF-582-1</t>
  </si>
  <si>
    <t>Kaizen</t>
  </si>
  <si>
    <t>VKF-583-1</t>
  </si>
  <si>
    <t>Studio 16</t>
  </si>
  <si>
    <t>VKF-580-2</t>
  </si>
  <si>
    <t>VKF-580-3</t>
  </si>
  <si>
    <t>VKF-582-2</t>
  </si>
  <si>
    <t>VKF-583-2</t>
  </si>
  <si>
    <t>VKF-581-2</t>
  </si>
  <si>
    <t>VKF-591-1</t>
  </si>
  <si>
    <t>Katholiek Orthopedagogisch Centrum Kortrijk - De Hoge Kouter</t>
  </si>
  <si>
    <t>Blok A+B+F</t>
  </si>
  <si>
    <t>VKF-636-2</t>
  </si>
  <si>
    <t>Katrinahof</t>
  </si>
  <si>
    <t>Peperkoren</t>
  </si>
  <si>
    <t>VKF-636-1</t>
  </si>
  <si>
    <t>VKF-643-1</t>
  </si>
  <si>
    <t>Kerckstede</t>
  </si>
  <si>
    <t>Hoofdgebouw</t>
  </si>
  <si>
    <t>VKF-644-2</t>
  </si>
  <si>
    <t>Loodsen / Stookplaats</t>
  </si>
  <si>
    <t>VKF-643-3</t>
  </si>
  <si>
    <t>VKF-645-1</t>
  </si>
  <si>
    <t>Slijperstraat 1 (klooster)</t>
  </si>
  <si>
    <t>VKF-643-2</t>
  </si>
  <si>
    <t>VKF-645-3</t>
  </si>
  <si>
    <t>VKF-644-1</t>
  </si>
  <si>
    <t>VKF-645-4</t>
  </si>
  <si>
    <t>VKF-645-2</t>
  </si>
  <si>
    <t>VKF-642-1</t>
  </si>
  <si>
    <t>Kinderdagverblijf De Ketjes</t>
  </si>
  <si>
    <t>KINDERDAGVERBLIJF DE KETJES</t>
  </si>
  <si>
    <t>VKF-642-2</t>
  </si>
  <si>
    <t>VKF-627-2</t>
  </si>
  <si>
    <t>Kinderdagverblijf De Slabbertjes</t>
  </si>
  <si>
    <t>VZW Kinderdagverblijf de Slabbertjes</t>
  </si>
  <si>
    <t>VKF-627-5</t>
  </si>
  <si>
    <t>VKF-627-6</t>
  </si>
  <si>
    <t>VKF-627-3</t>
  </si>
  <si>
    <t>VKF-627-1</t>
  </si>
  <si>
    <t>VKF-627-4</t>
  </si>
  <si>
    <t>VKF-730-3</t>
  </si>
  <si>
    <t>Kinderdagverblijf Familia</t>
  </si>
  <si>
    <t>emielendoortje</t>
  </si>
  <si>
    <t>Spouwmuur</t>
  </si>
  <si>
    <t>VKF-730-2</t>
  </si>
  <si>
    <t>VKF-730-1</t>
  </si>
  <si>
    <t>VKF-617-2</t>
  </si>
  <si>
    <t>Kinderdagverblijf Onze Vriendjes</t>
  </si>
  <si>
    <t>Kinderdagverblijf onze vriendjes</t>
  </si>
  <si>
    <t>VKF-617-3</t>
  </si>
  <si>
    <t>VKF-617-1</t>
  </si>
  <si>
    <t>VKF-789-11</t>
  </si>
  <si>
    <t>Kinderdagverblijf Rainbows</t>
  </si>
  <si>
    <t>Kinderdagverblijf Rainbows vzw</t>
  </si>
  <si>
    <t>VKF-789-1</t>
  </si>
  <si>
    <t>VKF-789-4</t>
  </si>
  <si>
    <t>VKF-789-8</t>
  </si>
  <si>
    <t>VKF-789-9</t>
  </si>
  <si>
    <t>VKF-789-6</t>
  </si>
  <si>
    <t>VKF-789-7</t>
  </si>
  <si>
    <t>VKF-789-3</t>
  </si>
  <si>
    <t>VKF-789-5</t>
  </si>
  <si>
    <t>VKF-789-2</t>
  </si>
  <si>
    <t>VKF-789-10</t>
  </si>
  <si>
    <t>VKF-628-2</t>
  </si>
  <si>
    <t>Kinderdagverblijf Sint-Karel</t>
  </si>
  <si>
    <t>VKF-628-1</t>
  </si>
  <si>
    <t>VKF-592-1</t>
  </si>
  <si>
    <t>Maatschappij Van Kristelijke Liefdadigheid</t>
  </si>
  <si>
    <t>Revalidatieziekenhuis RevArte</t>
  </si>
  <si>
    <t>VKF-665-1</t>
  </si>
  <si>
    <t>Mariënstede</t>
  </si>
  <si>
    <t>vzw Mariënstede</t>
  </si>
  <si>
    <t>VKF-665-2</t>
  </si>
  <si>
    <t>VKF-665-8</t>
  </si>
  <si>
    <t>VKF-665-3</t>
  </si>
  <si>
    <t>VKF-665-4</t>
  </si>
  <si>
    <t>VKF-665-6</t>
  </si>
  <si>
    <t>VKF-665-9</t>
  </si>
  <si>
    <t>VKF-665-11</t>
  </si>
  <si>
    <t>Vloerisolatie (op de vloerplaat)</t>
  </si>
  <si>
    <t>VKF-664-1</t>
  </si>
  <si>
    <t>Kasteel</t>
  </si>
  <si>
    <t>VKF-664-6</t>
  </si>
  <si>
    <t>VKF-664-2</t>
  </si>
  <si>
    <t>VKF-664-3</t>
  </si>
  <si>
    <t>VKF-664-4</t>
  </si>
  <si>
    <t>VKF-664-10</t>
  </si>
  <si>
    <t>VKF-664-7</t>
  </si>
  <si>
    <t>VKF-664-5</t>
  </si>
  <si>
    <t>VKF-664-11</t>
  </si>
  <si>
    <t>VKF-664-9</t>
  </si>
  <si>
    <t>VKF-664-8</t>
  </si>
  <si>
    <t>VKF-665-5</t>
  </si>
  <si>
    <t>VKF-665-10</t>
  </si>
  <si>
    <t>VKF-665-7</t>
  </si>
  <si>
    <t>VKF-577-1</t>
  </si>
  <si>
    <t>Martens - Sotteau</t>
  </si>
  <si>
    <t>Martens-sotteau</t>
  </si>
  <si>
    <t>VKF-577-2</t>
  </si>
  <si>
    <t>VKF-658-1</t>
  </si>
  <si>
    <t>Martine Van Camp</t>
  </si>
  <si>
    <t>Martine Van Camp - BTS</t>
  </si>
  <si>
    <t>VKF-640-1</t>
  </si>
  <si>
    <t>Medisch Pedagogisch Centrum Sint-Franciscus</t>
  </si>
  <si>
    <t>Rode Vleugel 8</t>
  </si>
  <si>
    <t>VKF-787-1</t>
  </si>
  <si>
    <t>Molenberg</t>
  </si>
  <si>
    <t>Molenberg vzw - afdeling Maasland</t>
  </si>
  <si>
    <t>VKF-785-1</t>
  </si>
  <si>
    <t>Multifunctioneel Centrum Sint-Lievenspoort</t>
  </si>
  <si>
    <t>MFC Sint-Lievenspoort</t>
  </si>
  <si>
    <t>VKF-748-1</t>
  </si>
  <si>
    <t>Nederheem</t>
  </si>
  <si>
    <t>Huis Piringen</t>
  </si>
  <si>
    <t>VKF-749-2</t>
  </si>
  <si>
    <t>VKF-749-1</t>
  </si>
  <si>
    <t>Regeltechn. ventilatie</t>
  </si>
  <si>
    <t>VKF-630-1</t>
  </si>
  <si>
    <t>tck de grens</t>
  </si>
  <si>
    <t>VKF-553-8</t>
  </si>
  <si>
    <t>O.C.M.W. van De Haan</t>
  </si>
  <si>
    <t>Dienstencentrum Kerklommer</t>
  </si>
  <si>
    <t>Lokaal dienstencentrum</t>
  </si>
  <si>
    <t>VKF-553-6</t>
  </si>
  <si>
    <t>VKF-553-1</t>
  </si>
  <si>
    <t>VKF-554-3</t>
  </si>
  <si>
    <t>Kerklommer</t>
  </si>
  <si>
    <t>VKF-554-1</t>
  </si>
  <si>
    <t>VKF-554-2</t>
  </si>
  <si>
    <t>VKF-554-4</t>
  </si>
  <si>
    <t>VKF-553-7</t>
  </si>
  <si>
    <t>VKF-553-5</t>
  </si>
  <si>
    <t>VKF-553-3</t>
  </si>
  <si>
    <t>VKF-553-4</t>
  </si>
  <si>
    <t>VKF-553-2</t>
  </si>
  <si>
    <t>VKF-545-2</t>
  </si>
  <si>
    <t>O.C.M.W. van Halle</t>
  </si>
  <si>
    <t>Ondersteuningswoningen Beverberg</t>
  </si>
  <si>
    <t>Dienst voor Gezinszorg en Aanvullende Thuiszorg</t>
  </si>
  <si>
    <t>VKF-548-3</t>
  </si>
  <si>
    <t>Serviceflats Van Koekenbeek &amp; Dienstencentrum Pasja</t>
  </si>
  <si>
    <t>VKF-545-1</t>
  </si>
  <si>
    <t>VKF-546-1</t>
  </si>
  <si>
    <t>Ondersteuningswoningen Nikkenberg</t>
  </si>
  <si>
    <t>VKF-546-2</t>
  </si>
  <si>
    <t>VKF-548-1</t>
  </si>
  <si>
    <t>VKF-547-1</t>
  </si>
  <si>
    <t>Pastorie Buizingen</t>
  </si>
  <si>
    <t>VKF-548-2</t>
  </si>
  <si>
    <t>VKF-549-4</t>
  </si>
  <si>
    <t>O.C.M.W. van Hooglede</t>
  </si>
  <si>
    <t>WZC Ter linde</t>
  </si>
  <si>
    <t>VKF-549-3</t>
  </si>
  <si>
    <t>VKF-549-5</t>
  </si>
  <si>
    <t>VKF-549-1</t>
  </si>
  <si>
    <t>VKF-549-2</t>
  </si>
  <si>
    <t>VKF-549-8</t>
  </si>
  <si>
    <t>VKF-549-7</t>
  </si>
  <si>
    <t>VKF-549-10</t>
  </si>
  <si>
    <t>Zonwering</t>
  </si>
  <si>
    <t>VKF-549-9</t>
  </si>
  <si>
    <t>VKF-549-6</t>
  </si>
  <si>
    <t>VKF-550-1</t>
  </si>
  <si>
    <t>O.C.M.W. van Kampenhout</t>
  </si>
  <si>
    <t>De Waaier</t>
  </si>
  <si>
    <t>VKF-550-5</t>
  </si>
  <si>
    <t>VKF-550-7</t>
  </si>
  <si>
    <t>VKF-550-6</t>
  </si>
  <si>
    <t>VKF-550-2</t>
  </si>
  <si>
    <t>VKF-550-3</t>
  </si>
  <si>
    <t>VKF-550-4</t>
  </si>
  <si>
    <t>VKF-800-1</t>
  </si>
  <si>
    <t>O.C.M.W. van Kortrijk</t>
  </si>
  <si>
    <t>G-0029-De Nieuwe Lente - WKC De Zevenkamer</t>
  </si>
  <si>
    <t>VKF-800-2</t>
  </si>
  <si>
    <t>VKF-801-1</t>
  </si>
  <si>
    <t>G-0355-Rietveld</t>
  </si>
  <si>
    <t>VKF-801-2</t>
  </si>
  <si>
    <t>VKF-801-3</t>
  </si>
  <si>
    <t>VKF-801-4</t>
  </si>
  <si>
    <t>VKF-802-1</t>
  </si>
  <si>
    <t>G-0016-WZC De Weister</t>
  </si>
  <si>
    <t>VKF-802-2</t>
  </si>
  <si>
    <t>VKF-803-1</t>
  </si>
  <si>
    <t>G-0471-Kinderopvang Blokkenhuis</t>
  </si>
  <si>
    <t>VKF-804-1</t>
  </si>
  <si>
    <t>G-0028-WKC De Zonnewijzer</t>
  </si>
  <si>
    <t>VKF-804-2</t>
  </si>
  <si>
    <t>VKF-805-1</t>
  </si>
  <si>
    <t>G-0017-WZC Biezenheem</t>
  </si>
  <si>
    <t>VKF-805-2</t>
  </si>
  <si>
    <t>VKF-551-1</t>
  </si>
  <si>
    <t>O.C.M.W. van Maasmechelen</t>
  </si>
  <si>
    <t>De Bolster</t>
  </si>
  <si>
    <t>VKE-539-4</t>
  </si>
  <si>
    <t>O.C.M.W. van Meulebeke</t>
  </si>
  <si>
    <t>LDC Ter Deeve</t>
  </si>
  <si>
    <t>VKE-539-3</t>
  </si>
  <si>
    <t>VKE-540-3</t>
  </si>
  <si>
    <t>Residentie Deeveland</t>
  </si>
  <si>
    <t>VKF-540-1</t>
  </si>
  <si>
    <t>VKE-539-1</t>
  </si>
  <si>
    <t>VKF-540-4</t>
  </si>
  <si>
    <t>VKF-540-2</t>
  </si>
  <si>
    <t>VKE-541-1</t>
  </si>
  <si>
    <t>Woonzorgcentrum Ter Deeve</t>
  </si>
  <si>
    <t>VKF-540-5</t>
  </si>
  <si>
    <t>VKE-541-3</t>
  </si>
  <si>
    <t>VKE-541-4</t>
  </si>
  <si>
    <t>VKE-541-5</t>
  </si>
  <si>
    <t>VKE-539-2</t>
  </si>
  <si>
    <t>VKE-541-2</t>
  </si>
  <si>
    <t>VKF-542-1</t>
  </si>
  <si>
    <t>O.C.M.W. van Moorslede</t>
  </si>
  <si>
    <t>Residentie Leonie</t>
  </si>
  <si>
    <t>VKF-543-1</t>
  </si>
  <si>
    <t>O.C.M.W. van Oostende</t>
  </si>
  <si>
    <t>Zorg aan Zee: de boarebreker</t>
  </si>
  <si>
    <t>Openbaar Centrum voor Maatschappelijk Welzijn</t>
  </si>
  <si>
    <t>VKF-543-3</t>
  </si>
  <si>
    <t>VKF-543-2</t>
  </si>
  <si>
    <t>VKF-552-1</t>
  </si>
  <si>
    <t>O.C.M.W. van Tielt-Winge</t>
  </si>
  <si>
    <t>KDV Elfenhuisje</t>
  </si>
  <si>
    <t>VKF-538-1</t>
  </si>
  <si>
    <t>O.C.M.W. van Zedelgem</t>
  </si>
  <si>
    <t>'t Lijsternestje</t>
  </si>
  <si>
    <t>VKF-538-2</t>
  </si>
  <si>
    <t>VKF-538-3</t>
  </si>
  <si>
    <t>VKF-537-1</t>
  </si>
  <si>
    <t>O.C.M.W. Veurne</t>
  </si>
  <si>
    <t>WZC Ter Linden bouw 97</t>
  </si>
  <si>
    <t>VKF-537-2</t>
  </si>
  <si>
    <t>VKF-537-3</t>
  </si>
  <si>
    <t>Zonnewering</t>
  </si>
  <si>
    <t>VKF-537-4</t>
  </si>
  <si>
    <t>VKF-544-1</t>
  </si>
  <si>
    <t>OCMW Oudenaarde</t>
  </si>
  <si>
    <t>Woonzorgcentrum Meerspoort</t>
  </si>
  <si>
    <t>VKF-544-2</t>
  </si>
  <si>
    <t>VKF-613-3</t>
  </si>
  <si>
    <t>Ondersteunings- En Zorgcentrum Sint-Vincentius</t>
  </si>
  <si>
    <t>vzw Ondersteunings-en zorgcentrum Sint-Vincentius</t>
  </si>
  <si>
    <t>VKF-613-6</t>
  </si>
  <si>
    <t>VKF-613-1</t>
  </si>
  <si>
    <t>VKF-613-2</t>
  </si>
  <si>
    <t>VKF-613-7</t>
  </si>
  <si>
    <t>VKF-613-4</t>
  </si>
  <si>
    <t>VKF-613-5</t>
  </si>
  <si>
    <t>VKF-576-1</t>
  </si>
  <si>
    <t>VKF-576-2</t>
  </si>
  <si>
    <t>VKF-714-8</t>
  </si>
  <si>
    <t>Onze-Lieve-Vrouw Gasthuis</t>
  </si>
  <si>
    <t>WZC OLV Gasthuis</t>
  </si>
  <si>
    <t>Centrum voor dagverzorging</t>
  </si>
  <si>
    <t>VKF-714-3</t>
  </si>
  <si>
    <t>VKF-714-2</t>
  </si>
  <si>
    <t>VKF-714-9</t>
  </si>
  <si>
    <t>VKF-714-6</t>
  </si>
  <si>
    <t>VKF-714-11</t>
  </si>
  <si>
    <t>VKF-714-1</t>
  </si>
  <si>
    <t>VKF-714-4</t>
  </si>
  <si>
    <t>VKF-714-10</t>
  </si>
  <si>
    <t>VKF-714-5</t>
  </si>
  <si>
    <t>VKF-714-7</t>
  </si>
  <si>
    <t>VKF-634-1</t>
  </si>
  <si>
    <t>Oranje</t>
  </si>
  <si>
    <t>VKF-634-3</t>
  </si>
  <si>
    <t>VKF-634-2</t>
  </si>
  <si>
    <t>VKF-626-1</t>
  </si>
  <si>
    <t>Trainingcentrum</t>
  </si>
  <si>
    <t>VKF-626-3</t>
  </si>
  <si>
    <t>VKF-626-2</t>
  </si>
  <si>
    <t>VKF-782-2</t>
  </si>
  <si>
    <t>Orelia Zorg</t>
  </si>
  <si>
    <t>Keiheuvel</t>
  </si>
  <si>
    <t>VKF-783-2</t>
  </si>
  <si>
    <t>Puthof</t>
  </si>
  <si>
    <t>Centrum voor Herstelverblijf</t>
  </si>
  <si>
    <t>VKF-782-1</t>
  </si>
  <si>
    <t>VKF-783-1</t>
  </si>
  <si>
    <t>VKE-575-1</t>
  </si>
  <si>
    <t>Organisatie Broeders Van Liefde</t>
  </si>
  <si>
    <t>SJB - Suikerkaai</t>
  </si>
  <si>
    <t>VKE-556-1</t>
  </si>
  <si>
    <t>Campus Alexianen, Blok 0</t>
  </si>
  <si>
    <t>VKE-568-4</t>
  </si>
  <si>
    <t>VKE-575-6</t>
  </si>
  <si>
    <t>VKF-570-1</t>
  </si>
  <si>
    <t>PC Dr Guislain - Gebouw A1-A6</t>
  </si>
  <si>
    <t>Psychiatrisch verzorgingstehuis</t>
  </si>
  <si>
    <t>VKE-571-2</t>
  </si>
  <si>
    <t>PC Dr Guislain - Gebouw E</t>
  </si>
  <si>
    <t>VKE-574-2</t>
  </si>
  <si>
    <t>PVT De Wijngaard</t>
  </si>
  <si>
    <t>VKE-564-2</t>
  </si>
  <si>
    <t>Gebouw G1</t>
  </si>
  <si>
    <t>VKE-565-2</t>
  </si>
  <si>
    <t>Gebouw G2</t>
  </si>
  <si>
    <t>VKE-566-2</t>
  </si>
  <si>
    <t>Gebouw G3</t>
  </si>
  <si>
    <t>VKE-573-1</t>
  </si>
  <si>
    <t>PVT De Liereman</t>
  </si>
  <si>
    <t>VKE-575-2</t>
  </si>
  <si>
    <t>VKE-571-5</t>
  </si>
  <si>
    <t>VKE-572-1</t>
  </si>
  <si>
    <t>PC Dr Guislain gebouw F</t>
  </si>
  <si>
    <t>VKE-556-3</t>
  </si>
  <si>
    <t>VKE-571-1</t>
  </si>
  <si>
    <t>VKE-563-2</t>
  </si>
  <si>
    <t>Gebouw E</t>
  </si>
  <si>
    <t>VKE-571-4</t>
  </si>
  <si>
    <t>VKE-562-1</t>
  </si>
  <si>
    <t>Gebouw A</t>
  </si>
  <si>
    <t>VKE-574-1</t>
  </si>
  <si>
    <t>VKE-575-4</t>
  </si>
  <si>
    <t>VKE-575-3</t>
  </si>
  <si>
    <t>VKE-575-8</t>
  </si>
  <si>
    <t>VKE-556-4</t>
  </si>
  <si>
    <t>VKE-572-2</t>
  </si>
  <si>
    <t>VKE-556-2</t>
  </si>
  <si>
    <t>VKE-571-6</t>
  </si>
  <si>
    <t>VKE-557-2</t>
  </si>
  <si>
    <t>Campus Alexianen, Blok 2</t>
  </si>
  <si>
    <t>VKE-564-1</t>
  </si>
  <si>
    <t>VKE-565-1</t>
  </si>
  <si>
    <t>VKE-566-1</t>
  </si>
  <si>
    <t>VKE-571-3</t>
  </si>
  <si>
    <t>VKE-557-1</t>
  </si>
  <si>
    <t>VKE-575-7</t>
  </si>
  <si>
    <t>VKE-575-5</t>
  </si>
  <si>
    <t>VKE-575-9</t>
  </si>
  <si>
    <t>VKE-563-1</t>
  </si>
  <si>
    <t>VKE-558-1</t>
  </si>
  <si>
    <t>Campus Alexianen, Blok 5</t>
  </si>
  <si>
    <t>VKE-559-1</t>
  </si>
  <si>
    <t>Campus Alexianen, Blok 6</t>
  </si>
  <si>
    <t>VKE-560-1</t>
  </si>
  <si>
    <t>Campus Alexianen, Blok 7</t>
  </si>
  <si>
    <t>VKE-561-1</t>
  </si>
  <si>
    <t>Campus Alexianen, Blok 9</t>
  </si>
  <si>
    <t>VKE-567-1</t>
  </si>
  <si>
    <t>Gebouw J</t>
  </si>
  <si>
    <t>VKE-568-2</t>
  </si>
  <si>
    <t>VKE-568-3</t>
  </si>
  <si>
    <t>VKE-568-1</t>
  </si>
  <si>
    <t>Centraliseren SWW</t>
  </si>
  <si>
    <t>VKF-598-2</t>
  </si>
  <si>
    <t>Orthopedagogisch Centrum Nieuwe Vaart</t>
  </si>
  <si>
    <t>OC Nieuwe Vaart MFC - hoofdgebouw</t>
  </si>
  <si>
    <t>VKF-598-1</t>
  </si>
  <si>
    <t>VKF-598-3</t>
  </si>
  <si>
    <t>VKF-788-1</t>
  </si>
  <si>
    <t>Pigment</t>
  </si>
  <si>
    <t>Vereniging waar armen het woord nemen</t>
  </si>
  <si>
    <t>VKF-788-4</t>
  </si>
  <si>
    <t>VKF-788-2</t>
  </si>
  <si>
    <t>VKF-788-3</t>
  </si>
  <si>
    <t>VKF-593-1</t>
  </si>
  <si>
    <t>Prins Leopold Instituut voor Tropische Geneeskunde</t>
  </si>
  <si>
    <t>ITG Kronenburgstraat</t>
  </si>
  <si>
    <t>Organisatie met terreinwerking in de preventieve gezondheidszorg</t>
  </si>
  <si>
    <t>VKF-593-2</t>
  </si>
  <si>
    <t>VKF-593-3</t>
  </si>
  <si>
    <t>VKF-594-1</t>
  </si>
  <si>
    <t>ITG Nationalestraat</t>
  </si>
  <si>
    <t>VKF-594-2</t>
  </si>
  <si>
    <t>VKF-654-1</t>
  </si>
  <si>
    <t>Psychiatrisch Centrum Sint-Hiëronymus</t>
  </si>
  <si>
    <t>PC Sint-Hieronymus</t>
  </si>
  <si>
    <t>VKF-654-2</t>
  </si>
  <si>
    <t>VKF-654-5</t>
  </si>
  <si>
    <t>VKF-654-3</t>
  </si>
  <si>
    <t>VKF-654-4</t>
  </si>
  <si>
    <t>VKF-578-2</t>
  </si>
  <si>
    <t>Regionaal Ziekenhuis Heilig Hart Tienen</t>
  </si>
  <si>
    <t>MC Aarschot</t>
  </si>
  <si>
    <t>Centrum voor Kortverblijf</t>
  </si>
  <si>
    <t>VKF-578-1</t>
  </si>
  <si>
    <t>VKF-681-5</t>
  </si>
  <si>
    <t>Rozemarijn</t>
  </si>
  <si>
    <t>Rozemarijn Keerbergen</t>
  </si>
  <si>
    <t>VKF-681-1</t>
  </si>
  <si>
    <t>VKF-681-6</t>
  </si>
  <si>
    <t>VKF-681-4</t>
  </si>
  <si>
    <t>VKF-681-2</t>
  </si>
  <si>
    <t>VKF-681-3</t>
  </si>
  <si>
    <t>VKF-679-2</t>
  </si>
  <si>
    <t>Rusthuis Strijland</t>
  </si>
  <si>
    <t>WZC Strijland</t>
  </si>
  <si>
    <t>VKF-679-3</t>
  </si>
  <si>
    <t>VKF-679-1</t>
  </si>
  <si>
    <t>VKF-765-1</t>
  </si>
  <si>
    <t>Sakura</t>
  </si>
  <si>
    <t>WZC Ter Moere</t>
  </si>
  <si>
    <t>VKF-653-1</t>
  </si>
  <si>
    <t>Schoonderhage</t>
  </si>
  <si>
    <t>home Norbertijnen</t>
  </si>
  <si>
    <t>VKF-680-1</t>
  </si>
  <si>
    <t>Seniorencentrum Onze Lieve Vrouw Vzw</t>
  </si>
  <si>
    <t>Seniorencentrum OLV vzw</t>
  </si>
  <si>
    <t>VKF-635-2</t>
  </si>
  <si>
    <t>Sint-Annendael Grauwzusters</t>
  </si>
  <si>
    <t>SAD</t>
  </si>
  <si>
    <t>VKF-635-1</t>
  </si>
  <si>
    <t>VKF-635-3</t>
  </si>
  <si>
    <t>VKF-635-4</t>
  </si>
  <si>
    <t>VKF-635-5</t>
  </si>
  <si>
    <t>VKF-635-6</t>
  </si>
  <si>
    <t>VKF-656-1</t>
  </si>
  <si>
    <t>St.- Barbara, Woon - En Zorgcentrum</t>
  </si>
  <si>
    <t>WZC Sint-Barbara VZW</t>
  </si>
  <si>
    <t>VKF-656-3</t>
  </si>
  <si>
    <t>VKF-656-4</t>
  </si>
  <si>
    <t>VKF-656-2</t>
  </si>
  <si>
    <t>VKF-531-1</t>
  </si>
  <si>
    <t>Stad Oostende</t>
  </si>
  <si>
    <t>De Brem</t>
  </si>
  <si>
    <t>VKF-530-1</t>
  </si>
  <si>
    <t>CB Oostende HVK</t>
  </si>
  <si>
    <t>Consultatiebureau</t>
  </si>
  <si>
    <t>VKF-534-2</t>
  </si>
  <si>
    <t>LDC 't Viooltje</t>
  </si>
  <si>
    <t>VKF-534-1</t>
  </si>
  <si>
    <t>VKF-534-3</t>
  </si>
  <si>
    <t>VKF-535-2</t>
  </si>
  <si>
    <t>Panukkel</t>
  </si>
  <si>
    <t>VKF-533-1</t>
  </si>
  <si>
    <t>LDC De Schelpe</t>
  </si>
  <si>
    <t>VKF-535-1</t>
  </si>
  <si>
    <t>VKF-532-1</t>
  </si>
  <si>
    <t>De Pelikaan</t>
  </si>
  <si>
    <t>VKF-684-1</t>
  </si>
  <si>
    <t>Stijn</t>
  </si>
  <si>
    <t>Klimroos De Mistel</t>
  </si>
  <si>
    <t>VKF-683-6</t>
  </si>
  <si>
    <t>Kamiano Groenhoef</t>
  </si>
  <si>
    <t>VKF-684-4</t>
  </si>
  <si>
    <t>VKF-683-7</t>
  </si>
  <si>
    <t>VKF-683-8</t>
  </si>
  <si>
    <t>VKF-683-2</t>
  </si>
  <si>
    <t>VKF-683-3</t>
  </si>
  <si>
    <t>VKF-685-2</t>
  </si>
  <si>
    <t>'t Klavertje Laekerveld 1</t>
  </si>
  <si>
    <t>VKF-685-3</t>
  </si>
  <si>
    <t>VKF-682-1</t>
  </si>
  <si>
    <t>De Witte Mol - 4 gebouwen / 8 leefgroepen + centrumgebouw</t>
  </si>
  <si>
    <t>VKF-686-1</t>
  </si>
  <si>
    <t>'t Weyerke Therapiecentrum</t>
  </si>
  <si>
    <t>VKF-685-1</t>
  </si>
  <si>
    <t>VKF-684-3</t>
  </si>
  <si>
    <t>VKF-684-2</t>
  </si>
  <si>
    <t>VKF-683-5</t>
  </si>
  <si>
    <t>VKF-683-1</t>
  </si>
  <si>
    <t>VKF-683-4</t>
  </si>
  <si>
    <t>VKF-781-1</t>
  </si>
  <si>
    <t>'t Achtertuintje-El Niño cmv</t>
  </si>
  <si>
    <t>kinderdagverblijf achtertuintje</t>
  </si>
  <si>
    <t>VKF-781-3</t>
  </si>
  <si>
    <t>VKF-781-2</t>
  </si>
  <si>
    <t>VKF-672-2</t>
  </si>
  <si>
    <t>'T Volderke</t>
  </si>
  <si>
    <t>huis Molenberg</t>
  </si>
  <si>
    <t>VKF-673-1</t>
  </si>
  <si>
    <t>huis Weegbree</t>
  </si>
  <si>
    <t>VKF-672-1</t>
  </si>
  <si>
    <t>VKF-731-1</t>
  </si>
  <si>
    <t>Tanderuis</t>
  </si>
  <si>
    <t>Tanderuis vzw</t>
  </si>
  <si>
    <t>VKF-731-2</t>
  </si>
  <si>
    <t>VKF-584-2</t>
  </si>
  <si>
    <t>Tele Onthaal Antwerpen</t>
  </si>
  <si>
    <t>Kantoor Tele-Onthaal Antwerpen</t>
  </si>
  <si>
    <t>Centrum voor teleonthaal</t>
  </si>
  <si>
    <t>VKF-584-1</t>
  </si>
  <si>
    <t>VKF-674-1</t>
  </si>
  <si>
    <t>Tikvatenoe - The Nathan Gutwirth Institution</t>
  </si>
  <si>
    <t>Tikvatenoe</t>
  </si>
  <si>
    <t>VKF-629-2</t>
  </si>
  <si>
    <t>Ukkies</t>
  </si>
  <si>
    <t>Het Speelhuis - Buitenschoolse Opvang</t>
  </si>
  <si>
    <t>VKF-629-1</t>
  </si>
  <si>
    <t>VKF-629-4</t>
  </si>
  <si>
    <t>VKF-629-3</t>
  </si>
  <si>
    <t>VKF-596-4</t>
  </si>
  <si>
    <t>Vzw Az Maria Middelares</t>
  </si>
  <si>
    <t>Algemeen Ziekenhuis Maria Middelares</t>
  </si>
  <si>
    <t>VKF-596-5</t>
  </si>
  <si>
    <t>VKF-596-6</t>
  </si>
  <si>
    <t>VKF-596-3</t>
  </si>
  <si>
    <t>VKF-596-2</t>
  </si>
  <si>
    <t>VKF-596-1</t>
  </si>
  <si>
    <t>VKF-596-7</t>
  </si>
  <si>
    <t>VKF-616-1</t>
  </si>
  <si>
    <t>West-Vlaams Onthaal- En Oriëntatiecentrum De Zandberg</t>
  </si>
  <si>
    <t>West-Vlaams Onthaal- en oriëntatiecentrum De Zandberg</t>
  </si>
  <si>
    <t>VKF-579-1</t>
  </si>
  <si>
    <t>Windekind</t>
  </si>
  <si>
    <t>KDV Windekind</t>
  </si>
  <si>
    <t>VKF-579-2</t>
  </si>
  <si>
    <t>VKF-579-3</t>
  </si>
  <si>
    <t>VKF-579-7</t>
  </si>
  <si>
    <t>VKF-579-4</t>
  </si>
  <si>
    <t>VKF-579-5</t>
  </si>
  <si>
    <t>VKF-579-6</t>
  </si>
  <si>
    <t>VKF-729-4</t>
  </si>
  <si>
    <t>Woonzorg Samen Ouder</t>
  </si>
  <si>
    <t>WZC HET HOF</t>
  </si>
  <si>
    <t>VKF-729-1</t>
  </si>
  <si>
    <t>VKF-729-2</t>
  </si>
  <si>
    <t>VKF-729-5</t>
  </si>
  <si>
    <t>VKF-729-3</t>
  </si>
  <si>
    <t>VKF-646-1</t>
  </si>
  <si>
    <t>Woonzorgcentrum Lindelo</t>
  </si>
  <si>
    <t>Lindelo</t>
  </si>
  <si>
    <t>VKF-646-4</t>
  </si>
  <si>
    <t>VKF-646-6</t>
  </si>
  <si>
    <t>VKF-646-3</t>
  </si>
  <si>
    <t>VKF-646-7</t>
  </si>
  <si>
    <t>VKF-646-5</t>
  </si>
  <si>
    <t>VKF-647-6</t>
  </si>
  <si>
    <t>serviceflatsgebouw</t>
  </si>
  <si>
    <t>VKF-647-5</t>
  </si>
  <si>
    <t>VKF-647-7</t>
  </si>
  <si>
    <t>VKF-647-2</t>
  </si>
  <si>
    <t>VKF-647-4</t>
  </si>
  <si>
    <t>VKF-646-2</t>
  </si>
  <si>
    <t>VKE-646-8</t>
  </si>
  <si>
    <t>VKE-647-3</t>
  </si>
  <si>
    <t>VKE-647-1</t>
  </si>
  <si>
    <t>VKF-639-1</t>
  </si>
  <si>
    <t>Zonnestraal</t>
  </si>
  <si>
    <t>Zonnestraal vzw, gebouw B</t>
  </si>
  <si>
    <t>VKF-764-1</t>
  </si>
  <si>
    <t>Zorg Izegem</t>
  </si>
  <si>
    <t>WZC De Plataan</t>
  </si>
  <si>
    <t>VKF-777-1</t>
  </si>
  <si>
    <t>Zorgband Leie en Schelde</t>
  </si>
  <si>
    <t>Provinciaal zorgcentrum Lemberge</t>
  </si>
  <si>
    <t>VKF-754-1</t>
  </si>
  <si>
    <t>Zorgbedrijf Meetjesland</t>
  </si>
  <si>
    <t>Ten Oudenvoorde</t>
  </si>
  <si>
    <t>VKF-728-1</t>
  </si>
  <si>
    <t>Zorgcentrum Sint-Jozef</t>
  </si>
  <si>
    <t>Zorgcentrum Sint Jozef</t>
  </si>
  <si>
    <t>VKF-728-6</t>
  </si>
  <si>
    <t>VKF-728-4</t>
  </si>
  <si>
    <t>VKF-728-5</t>
  </si>
  <si>
    <t>VKF-728-3</t>
  </si>
  <si>
    <t>VKF-728-2</t>
  </si>
  <si>
    <t>VKE-772-1</t>
  </si>
  <si>
    <t>Zorgpunt Waasland</t>
  </si>
  <si>
    <t>WZC De Gerda</t>
  </si>
  <si>
    <t>VKE-774-1</t>
  </si>
  <si>
    <t>WZC De Spoele</t>
  </si>
  <si>
    <t>VKE-773-2</t>
  </si>
  <si>
    <t>WZC De Notelaer</t>
  </si>
  <si>
    <t>VKE-771-1</t>
  </si>
  <si>
    <t>Serviceflats De Priesteragie</t>
  </si>
  <si>
    <t>VKE-771-2</t>
  </si>
  <si>
    <t>VKE-776-1</t>
  </si>
  <si>
    <t>WZC Wissekerke</t>
  </si>
  <si>
    <t>VKE-770-3</t>
  </si>
  <si>
    <t>Serviceflats De Goudbloem</t>
  </si>
  <si>
    <t>VKE-771-5</t>
  </si>
  <si>
    <t>VKE-776-2</t>
  </si>
  <si>
    <t>VKE-769-2</t>
  </si>
  <si>
    <t>Home en dagcentrum De Bron</t>
  </si>
  <si>
    <t>VKE-773-4</t>
  </si>
  <si>
    <t>VKE-768-1</t>
  </si>
  <si>
    <t>Dienstencentrum Houtmere</t>
  </si>
  <si>
    <t>VKE-776-4</t>
  </si>
  <si>
    <t>VKE-775-2</t>
  </si>
  <si>
    <t>WZC Het Lindehof</t>
  </si>
  <si>
    <t>VKE-775-1</t>
  </si>
  <si>
    <t>VKE-769-4</t>
  </si>
  <si>
    <t>VKE-769-6</t>
  </si>
  <si>
    <t>VKE-770-1</t>
  </si>
  <si>
    <t>VKE-768-3</t>
  </si>
  <si>
    <t>VKE-774-3</t>
  </si>
  <si>
    <t>VKE-768-2</t>
  </si>
  <si>
    <t>VKE-768-4</t>
  </si>
  <si>
    <t>VKE-771-3</t>
  </si>
  <si>
    <t>VKE-771-4</t>
  </si>
  <si>
    <t>VKE-770-2</t>
  </si>
  <si>
    <t>VKE-775-3</t>
  </si>
  <si>
    <t>VKE-773-1</t>
  </si>
  <si>
    <t>VKE-773-3</t>
  </si>
  <si>
    <t>VKE-776-3</t>
  </si>
  <si>
    <t>VKE-774-2</t>
  </si>
  <si>
    <t>VKE-769-1</t>
  </si>
  <si>
    <t>VKE-769-5</t>
  </si>
  <si>
    <t>VKE-769-3</t>
  </si>
  <si>
    <t>VKE-766-1</t>
  </si>
  <si>
    <t>Briels</t>
  </si>
  <si>
    <t>VKE-767-1</t>
  </si>
  <si>
    <t>De Stroom</t>
  </si>
  <si>
    <t>VKE-772-2</t>
  </si>
  <si>
    <t>VKF-744-1</t>
  </si>
  <si>
    <t>Zorg-Saam Zusters Kindsheid Jesu</t>
  </si>
  <si>
    <t>WZC Sint Eligius</t>
  </si>
  <si>
    <t>VKE-759-2</t>
  </si>
  <si>
    <t>Zorgvereniging Mintus</t>
  </si>
  <si>
    <t>Kantoren</t>
  </si>
  <si>
    <t>VKE-759-3</t>
  </si>
  <si>
    <t>VKE-759-1</t>
  </si>
  <si>
    <t>VKF-763-5</t>
  </si>
  <si>
    <t>Zaaltje</t>
  </si>
  <si>
    <t>VKF-760-5</t>
  </si>
  <si>
    <t>Kasteeltje</t>
  </si>
  <si>
    <t>VKF-760-1</t>
  </si>
  <si>
    <t>VKF-761-1</t>
  </si>
  <si>
    <t>KDV Oogappel</t>
  </si>
  <si>
    <t>VKF-763-3</t>
  </si>
  <si>
    <t>VKF-762-1</t>
  </si>
  <si>
    <t>Molenmeers</t>
  </si>
  <si>
    <t>VKF-757-1</t>
  </si>
  <si>
    <t>DC Levensvreugde</t>
  </si>
  <si>
    <t>VKF-760-2</t>
  </si>
  <si>
    <t>VKF-763-1</t>
  </si>
  <si>
    <t>VKF-760-3</t>
  </si>
  <si>
    <t>VKF-763-2</t>
  </si>
  <si>
    <t>VKE-763-4</t>
  </si>
  <si>
    <t>VKE-760-4</t>
  </si>
  <si>
    <t>VKF-755-1</t>
  </si>
  <si>
    <t>Atelier</t>
  </si>
  <si>
    <t>VKE-756-1</t>
  </si>
  <si>
    <t>DC + SF Meulewech</t>
  </si>
  <si>
    <t>VKF-758-1</t>
  </si>
  <si>
    <t>Hoogstraat 9</t>
  </si>
  <si>
    <t>VKF-758-2</t>
  </si>
  <si>
    <t>Erk. Nr.</t>
  </si>
  <si>
    <t>Type</t>
  </si>
  <si>
    <t>009</t>
  </si>
  <si>
    <t>AZ</t>
  </si>
  <si>
    <t>ZiekenhuisNetwerk Antwerpen</t>
  </si>
  <si>
    <t>012</t>
  </si>
  <si>
    <t>Algemeen Ziekenhuis Sint-Blasius</t>
  </si>
  <si>
    <t xml:space="preserve">Dendermonde  </t>
  </si>
  <si>
    <t>UZ</t>
  </si>
  <si>
    <t>017</t>
  </si>
  <si>
    <t>Algemeen Ziekenhuis Maria-Middelares</t>
  </si>
  <si>
    <t xml:space="preserve">Gent  </t>
  </si>
  <si>
    <t>PZ</t>
  </si>
  <si>
    <t>026</t>
  </si>
  <si>
    <t xml:space="preserve">Mechelen </t>
  </si>
  <si>
    <t>RZ</t>
  </si>
  <si>
    <t>032</t>
  </si>
  <si>
    <t>AZ Alma</t>
  </si>
  <si>
    <t xml:space="preserve">Eeklo  </t>
  </si>
  <si>
    <t>TOTAAL</t>
  </si>
  <si>
    <t>046</t>
  </si>
  <si>
    <t>CZ</t>
  </si>
  <si>
    <t>Verpleeginrichting De Dennen</t>
  </si>
  <si>
    <t xml:space="preserve">Westmalle  </t>
  </si>
  <si>
    <t>049</t>
  </si>
  <si>
    <t>AZ Sint-Jan Brugge-Oostende AV</t>
  </si>
  <si>
    <t xml:space="preserve">Brugge  </t>
  </si>
  <si>
    <t>057</t>
  </si>
  <si>
    <t>Regionaal Ziekenhuis Jan Yperman</t>
  </si>
  <si>
    <t xml:space="preserve">Sint-Jan (Ieper)  </t>
  </si>
  <si>
    <t>063</t>
  </si>
  <si>
    <t>Algemeen Ziekenhuis Turnhout</t>
  </si>
  <si>
    <t xml:space="preserve">Turnhout  </t>
  </si>
  <si>
    <t>095</t>
  </si>
  <si>
    <t>Zorgband Leie &amp; Schelde</t>
  </si>
  <si>
    <t xml:space="preserve">Merelbeke  </t>
  </si>
  <si>
    <t>097</t>
  </si>
  <si>
    <t>Heilig Hartziekenhuis</t>
  </si>
  <si>
    <t xml:space="preserve">Lier  </t>
  </si>
  <si>
    <t>099</t>
  </si>
  <si>
    <t>GZA Ziekenhuizen</t>
  </si>
  <si>
    <t xml:space="preserve">Antwerpen  </t>
  </si>
  <si>
    <t>102</t>
  </si>
  <si>
    <t xml:space="preserve">Mol  </t>
  </si>
  <si>
    <t>104</t>
  </si>
  <si>
    <t xml:space="preserve">Sint-Jozefkliniek </t>
  </si>
  <si>
    <t xml:space="preserve">Bornem  </t>
  </si>
  <si>
    <t>106</t>
  </si>
  <si>
    <t>Algemeen Ziekenhuis Sint-Maria</t>
  </si>
  <si>
    <t xml:space="preserve">Halle  </t>
  </si>
  <si>
    <t>108</t>
  </si>
  <si>
    <t>Regionaal Ziekenhuis Heilig Hart</t>
  </si>
  <si>
    <t xml:space="preserve">Leuven  </t>
  </si>
  <si>
    <t>109</t>
  </si>
  <si>
    <t>Algemeen Ziekenhuis Heilig Hart</t>
  </si>
  <si>
    <t xml:space="preserve">Tienen  </t>
  </si>
  <si>
    <t>116</t>
  </si>
  <si>
    <t>Revalidatie &amp; MS Centrum</t>
  </si>
  <si>
    <t>117</t>
  </si>
  <si>
    <t xml:space="preserve">Algemeen Ziekenhuis Delta </t>
  </si>
  <si>
    <t xml:space="preserve">Roeselare  </t>
  </si>
  <si>
    <t>124</t>
  </si>
  <si>
    <t>Sint-Jozefskliniek</t>
  </si>
  <si>
    <t xml:space="preserve">Izegem  </t>
  </si>
  <si>
    <t>126</t>
  </si>
  <si>
    <t>Onze-Lieve-Vrouwziekenhuis</t>
  </si>
  <si>
    <t xml:space="preserve">Aalst  </t>
  </si>
  <si>
    <t>134</t>
  </si>
  <si>
    <t>Sint-Vincentiusziekenhuis</t>
  </si>
  <si>
    <t xml:space="preserve">Deinze  </t>
  </si>
  <si>
    <t>140</t>
  </si>
  <si>
    <t>Algemeen Ziekenhuis Sint-Lucas</t>
  </si>
  <si>
    <t xml:space="preserve">Assebroek  </t>
  </si>
  <si>
    <t>143</t>
  </si>
  <si>
    <t>UZ Brussel</t>
  </si>
  <si>
    <t>Jette</t>
  </si>
  <si>
    <t>170</t>
  </si>
  <si>
    <t>Algemeen Ziekenhuis Oudenaarde</t>
  </si>
  <si>
    <t xml:space="preserve">Oudenaarde  </t>
  </si>
  <si>
    <t>176</t>
  </si>
  <si>
    <t xml:space="preserve">AV A.S.Z. </t>
  </si>
  <si>
    <t>204</t>
  </si>
  <si>
    <t xml:space="preserve">Vilvoorde  </t>
  </si>
  <si>
    <t>217</t>
  </si>
  <si>
    <t>Algemeen Ziekenhuis Sint-Elisabeth</t>
  </si>
  <si>
    <t xml:space="preserve">Zottegem  </t>
  </si>
  <si>
    <t>236</t>
  </si>
  <si>
    <t xml:space="preserve">Revalidatieziekenhuis ReVarte </t>
  </si>
  <si>
    <t>243</t>
  </si>
  <si>
    <t>Jessa Ziekenhuis A.V.</t>
  </si>
  <si>
    <t xml:space="preserve">Hasselt  </t>
  </si>
  <si>
    <t>265</t>
  </si>
  <si>
    <t>Algemeen Ziekenhuis Lokeren</t>
  </si>
  <si>
    <t xml:space="preserve">Lokeren  </t>
  </si>
  <si>
    <t>290</t>
  </si>
  <si>
    <t>AZ Sint-Lucas</t>
  </si>
  <si>
    <t>300</t>
  </si>
  <si>
    <t>UZ Antwerpen</t>
  </si>
  <si>
    <t>308</t>
  </si>
  <si>
    <t xml:space="preserve">Herentals  </t>
  </si>
  <si>
    <t>310</t>
  </si>
  <si>
    <t>AZ West (Sint-Augustinuskliniek)</t>
  </si>
  <si>
    <t xml:space="preserve">Veurne  </t>
  </si>
  <si>
    <t>314</t>
  </si>
  <si>
    <t xml:space="preserve">Algemeen Ziekenhuis Heilige Familie </t>
  </si>
  <si>
    <t xml:space="preserve">Reet  </t>
  </si>
  <si>
    <t>322</t>
  </si>
  <si>
    <t>UZ Leuven</t>
  </si>
  <si>
    <t>Leuven</t>
  </si>
  <si>
    <t>371</t>
  </si>
  <si>
    <t>Ziekenhuis Oost-Limburg</t>
  </si>
  <si>
    <t xml:space="preserve">Genk  </t>
  </si>
  <si>
    <t>378</t>
  </si>
  <si>
    <t xml:space="preserve">AZ Delta - campus Sint-Rembertziekenhuis </t>
  </si>
  <si>
    <t xml:space="preserve">Torhout  </t>
  </si>
  <si>
    <t>392</t>
  </si>
  <si>
    <t>Algemeen Ziekenhuis Zeno</t>
  </si>
  <si>
    <t xml:space="preserve">Knokke  </t>
  </si>
  <si>
    <t>395</t>
  </si>
  <si>
    <t>Sint-Andriesziekenhuis</t>
  </si>
  <si>
    <t xml:space="preserve">Tielt  </t>
  </si>
  <si>
    <t>396</t>
  </si>
  <si>
    <t>Algemeen Ziekenhuis Groeninge</t>
  </si>
  <si>
    <t xml:space="preserve">Kortrijk  </t>
  </si>
  <si>
    <t>397</t>
  </si>
  <si>
    <t>Onze-Lieve-Vrouw van Lourdes Ziekenhuis</t>
  </si>
  <si>
    <t xml:space="preserve">Waregem  </t>
  </si>
  <si>
    <t>499</t>
  </si>
  <si>
    <t>Ziekenhuis Inkendaal-Koninklijke Instelling</t>
  </si>
  <si>
    <t xml:space="preserve">Vlezenbeek  </t>
  </si>
  <si>
    <t>525</t>
  </si>
  <si>
    <t>Algemeen Ziekenhuis Damiaan</t>
  </si>
  <si>
    <t xml:space="preserve">Oostende  </t>
  </si>
  <si>
    <t>528</t>
  </si>
  <si>
    <t>pz</t>
  </si>
  <si>
    <t>536</t>
  </si>
  <si>
    <t>Algemeen Ziekenhuis Sint-Jozef</t>
  </si>
  <si>
    <t>550</t>
  </si>
  <si>
    <t>Algemeen Ziekenhuis Glorieux</t>
  </si>
  <si>
    <t xml:space="preserve">Ronse  </t>
  </si>
  <si>
    <t>595</t>
  </si>
  <si>
    <t>Algemeen Ziekenhuis Waas en Durme (AZ Nikolaas)</t>
  </si>
  <si>
    <t xml:space="preserve">Sint-Niklaas  </t>
  </si>
  <si>
    <t>670</t>
  </si>
  <si>
    <t>uz</t>
  </si>
  <si>
    <t>676</t>
  </si>
  <si>
    <t>Koningin Elisabeth Instituut (KEI)</t>
  </si>
  <si>
    <t xml:space="preserve">Oostduinkerke  </t>
  </si>
  <si>
    <t>679</t>
  </si>
  <si>
    <t>Revalidatieziekenhuis IMBO</t>
  </si>
  <si>
    <t>682</t>
  </si>
  <si>
    <t>Algemeen Ziekenhuis Monica</t>
  </si>
  <si>
    <t xml:space="preserve">Deurne  </t>
  </si>
  <si>
    <t>689</t>
  </si>
  <si>
    <t>Imeldaziekenhuis</t>
  </si>
  <si>
    <t xml:space="preserve">Bonheiden  </t>
  </si>
  <si>
    <t>693</t>
  </si>
  <si>
    <t>Multiple Sclerose Kliniek</t>
  </si>
  <si>
    <t xml:space="preserve">Melsbroek  </t>
  </si>
  <si>
    <t>709</t>
  </si>
  <si>
    <t xml:space="preserve">Geel  </t>
  </si>
  <si>
    <t>710</t>
  </si>
  <si>
    <t>Algemeen Ziekenhuis KLINA</t>
  </si>
  <si>
    <t xml:space="preserve">Brasschaat  </t>
  </si>
  <si>
    <t>712</t>
  </si>
  <si>
    <t xml:space="preserve">Diest  </t>
  </si>
  <si>
    <t>713</t>
  </si>
  <si>
    <t>Algemeen Ziekenhuis Jan Palfijn</t>
  </si>
  <si>
    <t>714</t>
  </si>
  <si>
    <t xml:space="preserve">Heusden (Limburg)  </t>
  </si>
  <si>
    <t>715</t>
  </si>
  <si>
    <t>Sint-Trudo ziekenhuis</t>
  </si>
  <si>
    <t xml:space="preserve">Sint-Truiden  </t>
  </si>
  <si>
    <t>716</t>
  </si>
  <si>
    <t>Algemeen Ziekenhuis Vesalius</t>
  </si>
  <si>
    <t xml:space="preserve">Tongeren  </t>
  </si>
  <si>
    <t>717</t>
  </si>
  <si>
    <t>Ziekenhuis Maas en Kempen</t>
  </si>
  <si>
    <t xml:space="preserve">Maaseik  </t>
  </si>
  <si>
    <t>719</t>
  </si>
  <si>
    <t>Maria Ziekenhuis Noord-Limburg</t>
  </si>
  <si>
    <t>900</t>
  </si>
  <si>
    <t>Pz</t>
  </si>
  <si>
    <t>Psychiatrisch Centrum Dr. Guislain</t>
  </si>
  <si>
    <t>901</t>
  </si>
  <si>
    <t>Kliniek Sint-Jozef, Centrum voor Psychiatrie en Psychotherapie</t>
  </si>
  <si>
    <t>902</t>
  </si>
  <si>
    <t>Multiversum</t>
  </si>
  <si>
    <t>Boechout</t>
  </si>
  <si>
    <t>909</t>
  </si>
  <si>
    <t>OPZC Rekem</t>
  </si>
  <si>
    <t>Rekem</t>
  </si>
  <si>
    <t>911</t>
  </si>
  <si>
    <t>Psychiatrisch Ziekenhuis Sint-Franciscus -  De Pelgrim</t>
  </si>
  <si>
    <t>918</t>
  </si>
  <si>
    <t>Psychiatrisch Ziekenhuis en Revalidatiecentrum Sint-Hiëronymus</t>
  </si>
  <si>
    <t>930</t>
  </si>
  <si>
    <t>Psychiatrisch Ziekenhuis Sint-Camillus</t>
  </si>
  <si>
    <t>Sint-Denijs-Westrem</t>
  </si>
  <si>
    <t>934</t>
  </si>
  <si>
    <t>Psychosociaal Centrum Leuven</t>
  </si>
  <si>
    <t>937</t>
  </si>
  <si>
    <t>Psychiatrisch Ziekenhuis Bethaniënhuis</t>
  </si>
  <si>
    <t>939</t>
  </si>
  <si>
    <t xml:space="preserve">Openbaar Psychiatrisch Zorgcentrum Geel </t>
  </si>
  <si>
    <t xml:space="preserve">Geel </t>
  </si>
  <si>
    <t>942</t>
  </si>
  <si>
    <t>Psychiatrische Kliniek Sint-Annendael</t>
  </si>
  <si>
    <t>943</t>
  </si>
  <si>
    <t>Z.org KU Leuven</t>
  </si>
  <si>
    <t>Kortenberg</t>
  </si>
  <si>
    <t>944</t>
  </si>
  <si>
    <t>Psychiatrische Kliniek Sint-Alexius</t>
  </si>
  <si>
    <t>Grimbergen</t>
  </si>
  <si>
    <t>947</t>
  </si>
  <si>
    <t>Psychiatrische Kliniek Broeders Alexianen</t>
  </si>
  <si>
    <t>952</t>
  </si>
  <si>
    <t>Medisch Centrum Sint-Jozef</t>
  </si>
  <si>
    <t>Bilzen</t>
  </si>
  <si>
    <t>956</t>
  </si>
  <si>
    <t>Psychiatrisch Centrum Sint-Jan</t>
  </si>
  <si>
    <t>959</t>
  </si>
  <si>
    <t>Psychiatrisch Centrum Caritas</t>
  </si>
  <si>
    <t>960</t>
  </si>
  <si>
    <t>Psychiatrisch Ziekenhuis Sint-Lucia</t>
  </si>
  <si>
    <t>961</t>
  </si>
  <si>
    <t>962</t>
  </si>
  <si>
    <t>Psychiatrisch Centrum Onze-Lieve-Vrouw van Vrede</t>
  </si>
  <si>
    <t>Menen</t>
  </si>
  <si>
    <t>963</t>
  </si>
  <si>
    <t>Psychiatrisch Ziekenhuis Onze-Lieve-Vrouw</t>
  </si>
  <si>
    <t>970</t>
  </si>
  <si>
    <t>Psychiatrisch Ziekenhuis Duffel</t>
  </si>
  <si>
    <t>Duffel</t>
  </si>
  <si>
    <t>975</t>
  </si>
  <si>
    <t>Universitair Psychiatrisch Centrum Sint-Kamillus</t>
  </si>
  <si>
    <t>978</t>
  </si>
  <si>
    <t>Psychiatrisch Centrum Sint-Jan Baptist</t>
  </si>
  <si>
    <t>Zelzate</t>
  </si>
  <si>
    <t>982</t>
  </si>
  <si>
    <t>Psychiatrisch Centrum Sint-Amandus</t>
  </si>
  <si>
    <t>Beernem</t>
  </si>
  <si>
    <t>987</t>
  </si>
  <si>
    <t>Psychotherapeutisch Centrum Rustenburg</t>
  </si>
  <si>
    <t>988</t>
  </si>
  <si>
    <t>Psychiatrisch Ziekenhuis Zoete Nood Gods</t>
  </si>
  <si>
    <t>989</t>
  </si>
  <si>
    <t xml:space="preserve">Genk </t>
  </si>
  <si>
    <t>991</t>
  </si>
  <si>
    <t>Psychiatrisch Ziekenhuis  ASSTER</t>
  </si>
  <si>
    <t>992</t>
  </si>
  <si>
    <t>Psychiatrische Centra Gent - Sleidinge</t>
  </si>
  <si>
    <t>997</t>
  </si>
  <si>
    <t>Psycho-Sociaal Centrum Sint-Alexius</t>
  </si>
  <si>
    <t>Elsene</t>
  </si>
  <si>
    <t>998</t>
  </si>
  <si>
    <t>Psychiatrisch Ziekenhuis Stuivenberg</t>
  </si>
  <si>
    <t>Totalen:</t>
  </si>
  <si>
    <t>Goedgekeurde projecten instandhoudingsforfait van 1 januari tot 31 december 2021</t>
  </si>
  <si>
    <t>Goedgekeurde projecten toestelfinanciering van 1 januari tot 31 december 2021</t>
  </si>
  <si>
    <t>Goedgekeurde projecten klimaatsubsidies van 1 januari tot 31 december 2021</t>
  </si>
  <si>
    <r>
      <rPr>
        <b/>
        <sz val="11"/>
        <rFont val="Calibri"/>
        <family val="2"/>
        <scheme val="minor"/>
      </rPr>
      <t>Toestelfinanciering ziekenhuizen</t>
    </r>
    <r>
      <rPr>
        <sz val="11"/>
        <rFont val="Calibri"/>
        <family val="2"/>
        <scheme val="minor"/>
      </rPr>
      <t>: Het VIPA verstrekt een forfaitaire betoelaging voor volgende zware medische apparatuur in de ziekenhuizen:
- Bestralingsapparaat: een apparaat dat geïnstalleerd is bij een dienst voor radiotherapie
- NMR: een magnetische resonantietomograaf
- PET-scanner</t>
    </r>
  </si>
  <si>
    <r>
      <rPr>
        <b/>
        <sz val="11"/>
        <rFont val="Calibri"/>
        <family val="2"/>
        <scheme val="minor"/>
      </rPr>
      <t>Instandhoudingsforfait ziekenhuizen:</t>
    </r>
    <r>
      <rPr>
        <sz val="11"/>
        <rFont val="Calibri"/>
        <family val="2"/>
        <scheme val="minor"/>
      </rPr>
      <t xml:space="preserve"> Die financiering moet het voor de ziekenhuizen mogelijk maken om hun bestaande infrastructuur d.m.v. onderhoudsinvesteringen kwalitatief op peil te houden. Het forfait wordt berekend en evolueert op basis van een aantal parameters (bv. aantal operatiekwartieren, aantal bedden) en wordt automatisch uitbetaald zonder aanvraagprocedure. De aanrekening op de VIPA-kredieten gebeurt op het moment van de uitbetaling.</t>
    </r>
  </si>
  <si>
    <t>Voorziening/Gebouw</t>
  </si>
  <si>
    <t>Verleende klimaatsubsidies</t>
  </si>
  <si>
    <t xml:space="preserve">Overzicht per provincie </t>
  </si>
  <si>
    <t>Totaal Vlaanderen</t>
  </si>
  <si>
    <t>Algemeen totaal</t>
  </si>
  <si>
    <t>Totaal goedgekeurde investeringen</t>
  </si>
  <si>
    <t>Organisatietype</t>
  </si>
  <si>
    <t>Soort betoelaging</t>
  </si>
  <si>
    <t>Bedrag (in €)</t>
  </si>
  <si>
    <t>Agressie</t>
  </si>
  <si>
    <t>Klassieke financiering (incl BU, aanvullende beloftes en indexeringen)</t>
  </si>
  <si>
    <t>Infrastructuurforfait voorzieningen personen met een handicap</t>
  </si>
  <si>
    <t>Strategisch forfait ziekenhuizen</t>
  </si>
  <si>
    <t>Klimaatsubsidies</t>
  </si>
  <si>
    <t>Legende</t>
  </si>
  <si>
    <t>BU: bijzondere uirusting</t>
  </si>
  <si>
    <t>Instandhoudingsforfait ziekenhuizen</t>
  </si>
  <si>
    <t>Toestelfinanciering ziekenhuizen</t>
  </si>
  <si>
    <t>20K086</t>
  </si>
  <si>
    <t>nieuwbouw voor Kinderopvang De Boekenmolen voor 28 plaatsen in de Hutsepotstraat 33 in Gent (Zwijnaarde)</t>
  </si>
  <si>
    <t>aanvullende belofte 
door indexering
10-03-2021</t>
  </si>
  <si>
    <t>20K001</t>
  </si>
  <si>
    <t>OCMW Kortrijk</t>
  </si>
  <si>
    <t>Sint-Jozef</t>
  </si>
  <si>
    <t>nieuwbouw voor Kinderopvang De Blokkendoos 4 en 5 voor 24 plaatsen in de Condédreef 16 te Kortrijk</t>
  </si>
  <si>
    <t>aanvullende belofte 
door indexering
17-03-2021</t>
  </si>
  <si>
    <t>19K016</t>
  </si>
  <si>
    <t>Amate vzw</t>
  </si>
  <si>
    <t>aankoop (van parochiecentrum De Brem) met verbouwing voor kinderopvang Kinderdroom voor 56 plaatsen in de Frans Van Heymbeecklaan 7 te Antwerpen (Deurne)</t>
  </si>
  <si>
    <t>aanvullende belofte 
door hogere notariskosten
5-05-2021</t>
  </si>
  <si>
    <t>aanvullende belofte 
door indexering
5-05-2021</t>
  </si>
  <si>
    <t>19K022</t>
  </si>
  <si>
    <t>Knokke</t>
  </si>
  <si>
    <t>De Patio vzw</t>
  </si>
  <si>
    <t>De Kleine Dennen</t>
  </si>
  <si>
    <t>nieuwbouw voor een Organisatie voor Bijzondere Jeugdbijstand voor de verblijfsafdeling De Kleine Dennen (18 modules verblijf en 18 contextbegeleiding) in de Haagwinde 77 in Knokke</t>
  </si>
  <si>
    <t>aanvullende belofte 
door indexering
8-06-2021</t>
  </si>
  <si>
    <t>20K018</t>
  </si>
  <si>
    <t>Schoten</t>
  </si>
  <si>
    <t>Koraal vzw</t>
  </si>
  <si>
    <t>Centrum voor Kinderzorg en Gezinsondersteuning - afdeling Horst</t>
  </si>
  <si>
    <t>nieuwbouw voor het Centrum voor Kinderzorg en Gezinsondersteuning Koraal met 24 plaatsen in de Horstebaan 14 te Schoten</t>
  </si>
  <si>
    <t>aanvullende belofte 
door indexering 
16-06-2021</t>
  </si>
  <si>
    <t>20K081</t>
  </si>
  <si>
    <t>nieuwbouw, ingrijpende duurzame verbouwing en uitbreiding voor een organisatie van bijzondere jeugdzorg (25 modules voor contextbegeleiding (CB) laagintensief en 25 modules verblijf) op het Heldenplein 17A en Witherenstraat 32 te Vilvoorde</t>
  </si>
  <si>
    <t>aanvullende belofte 
door wijziging belofte
5-07-2021</t>
  </si>
  <si>
    <t>20K010</t>
  </si>
  <si>
    <t>Beringen</t>
  </si>
  <si>
    <t>Molenberg vzw</t>
  </si>
  <si>
    <t>Centrum voor Kinderzorg- en Gezinsondersteuning Molenberg - afdeling Molenhof</t>
  </si>
  <si>
    <t>uitbreiding van het bestaande gebouw CKG Molenhof voor de residentiële opvang van 15 plaatsen (12 residentieel en 3 ambulant), gelegen Geiteling 13 in Beringen</t>
  </si>
  <si>
    <t>aanvullende belofte 
door indexering
28-09-2021</t>
  </si>
  <si>
    <t>19K010</t>
  </si>
  <si>
    <t xml:space="preserve">nieuwbouw (vervanging) met 11 individuele kamers en 1 crisis/logeerkamer en bureelruimte in de Faliestraat 11 te Zottegem (Sint-Maria-Oudenhove)  </t>
  </si>
  <si>
    <t>aanvullende belofte 
door indexering
22-10-2021</t>
  </si>
  <si>
    <t>19K012</t>
  </si>
  <si>
    <t>Nazareth</t>
  </si>
  <si>
    <t>Multifunctioneel Centrum Wagenschot vzw</t>
  </si>
  <si>
    <t>Multifunctioneel Centrum Wagenschot</t>
  </si>
  <si>
    <t>nieuwbouw van een multifunctioneel centrum met 6 plaatsen GES en 6 plaatsen GES+ (met beveiligd verblijf) in De Lichterveldestraat 6c te Nazareth (Eke)</t>
  </si>
  <si>
    <t>aanvullende belofte 
door indexering
16-11-2021</t>
  </si>
  <si>
    <t>20K082</t>
  </si>
  <si>
    <t>Sint-Jans-
Molenbeek</t>
  </si>
  <si>
    <t>Scholengroep Brussel</t>
  </si>
  <si>
    <t>Kinderdagverblijf Ulens</t>
  </si>
  <si>
    <t>nieuwbouw (vervanging) voor de Kinderopvang Ulens voor 72 plaatsen in de Ulensstraat 40-44 te Sint-Jans-Molenbeek</t>
  </si>
  <si>
    <t>aanvullende belofte 
door indexering
1-12-2021</t>
  </si>
  <si>
    <t>BJB150-W-MV</t>
  </si>
  <si>
    <t>Vereniging Ons Tehuis vzw</t>
  </si>
  <si>
    <t>Organisatie voor Bijzondere Jeugdzorg Vereniging Ons Tehuis voor Zuid-West-Vlaanderen</t>
  </si>
  <si>
    <t>nieuwbouw proeftuinproject JEZ11 voor 12 jongeren met beveiligend verblijf in de Poperingseweg 30 te Ieper</t>
  </si>
  <si>
    <t>aanvullende belofte 
door wijziging belofte
20-12-2021</t>
  </si>
  <si>
    <t>20K077</t>
  </si>
  <si>
    <t>Centrum voor Algemeen Welzijnswerk Oost-Brabant vzw</t>
  </si>
  <si>
    <t>Centrum voor Algemeen Welzijnswerk Oost-Brabant</t>
  </si>
  <si>
    <t>aankoop zonder verbouwing voor het Centrum voor Algemeen Welzijnswerk Oost-Brabant voor ambulante hulp- en dienstverlening en onthaal-, begeleiding- en inloopcentrum met een tewerkstelling van 10,48 VTE in de OLV Broederstraat 2 te Tienen</t>
  </si>
  <si>
    <t>aanvullende belofte 
door hogere notariskosten
21/12/2021</t>
  </si>
  <si>
    <t>20K047</t>
  </si>
  <si>
    <t xml:space="preserve">nieuwbouw (vervanging) van het Dagverzorgingscentrum Kolleblomme in de Mellestraat 15 te Kortrijk (Heule) en nieuwbouw (vervanging) van het Lokaal Dienstencentrum De Condé in de Condédreef 16 te Kortrijk </t>
  </si>
  <si>
    <t>20K031</t>
  </si>
  <si>
    <t>Tielt</t>
  </si>
  <si>
    <t>Zorgbedrijf Tielt</t>
  </si>
  <si>
    <t>Dagverzorgingscentrum Huyse Kenhoft</t>
  </si>
  <si>
    <t>nieuwbouw (vervanging) van het Dagverzorgingscentrum Huyse Kenhoft in de Deken Darraslaan 17-19 te Tielt</t>
  </si>
  <si>
    <t>aanvullende belofte 
door indexering
15-04-2021</t>
  </si>
  <si>
    <t xml:space="preserve">BZ644-W-MV </t>
  </si>
  <si>
    <t>De Panne</t>
  </si>
  <si>
    <t>Woon-en zorgcentrum Sint-Bernardus vzw</t>
  </si>
  <si>
    <t>Woon-en zorgcentrum Sint-Bernardus</t>
  </si>
  <si>
    <t>uitbreiding van een dagverzorgingscentrum op de Koninklijke Baan 16 in De Panne</t>
  </si>
  <si>
    <t>20K091</t>
  </si>
  <si>
    <t>Lokaal Dienstencentrum Oedelem</t>
  </si>
  <si>
    <t>nieuwbouw van het Lokaal Dienstencentrum "LDC Mirte 2" in de Bruggestraat 7-9 te Beernem (Oedelem)</t>
  </si>
  <si>
    <t>aanvullende belofte 
door indexering
4-08-2021</t>
  </si>
  <si>
    <t>PH840-O-IDB</t>
  </si>
  <si>
    <t>Drongen</t>
  </si>
  <si>
    <t>Centrum voor Ambulante Revalidatie Bolt vzw</t>
  </si>
  <si>
    <t>Centrum voor Ambulante Revalidatie Bolt</t>
  </si>
  <si>
    <t>aankoop bijzondere uitrusting: aankoop 25 notebooks en therapeutisch IT-materiaal (1 Ipad, 3 surface, 1 beamer + scherm) voor het Centrum voor Ambulante Revalidatie Bolt in de Kloosterstraat 6 te Gent (Drongen)</t>
  </si>
  <si>
    <t>aanvullende belofte 
door indexering
3-02-2021</t>
  </si>
  <si>
    <t>PH841-O-IDB</t>
  </si>
  <si>
    <t>aankoop bijzondere uitrusting: aankoop van Firewall + Wifi-netwerk + licenties office 365 (5jaar) + onderhoud (5jaar) voor het Centrum voor Ambulante Revalidatie Bolt in de Kloosterstraat 6 te Gent (Drongen)</t>
  </si>
  <si>
    <t>PH842-O-IDB</t>
  </si>
  <si>
    <t>aankoop bijzondere uitrusting: installatie van project PH40 en PH841, workshops en werkuren, verhuis naar Cloud en opzetten van een sharepoint-omgeving voor het Centrum voor Ambulante Revalidatie Bolt in de Kloosterstraat 6 te Gent (Drongen)</t>
  </si>
  <si>
    <t>20BU191</t>
  </si>
  <si>
    <t>aankoop bijzondere uitrusting: vervanging van 11 therapeutische netwerkstations inclusief software en toebehoren voor het Centrum voor Ambulante Revalidatie Ter Kouter in de Aaltersesteenweg 2 te Deinze</t>
  </si>
  <si>
    <t>aanvullende belofte 
door indexering
5-02-2021</t>
  </si>
  <si>
    <t>20BU192</t>
  </si>
  <si>
    <t>20BU193</t>
  </si>
  <si>
    <t>aankoop bijzondere uitrusting: vervanging van 10 therapeutische netwerkstations inclusief software en toebehoren + update van 20 laptops van 2017 voor het Centrum voor Ambulante Revalidatie Ter Kouter in de Aaltersesteenweg 2 te Deinze</t>
  </si>
  <si>
    <t>PH775-W-MCI</t>
  </si>
  <si>
    <t>Centrum voor Gehoorrevalidatie en Logopedie Oostende vzw</t>
  </si>
  <si>
    <t>Stappie, Centrum voor Ontwikkelings- en Gehoorstoornissen</t>
  </si>
  <si>
    <t>ingrijpende duurzame verbouwing en uitbreiding voor revalidatiecentrum Stappie in de Koninginnelaan 53-55-57 te Oostende</t>
  </si>
  <si>
    <t>gewijzigde belofte
17-03-2021</t>
  </si>
  <si>
    <t>20K045</t>
  </si>
  <si>
    <t>Heder vzw</t>
  </si>
  <si>
    <t>Heder</t>
  </si>
  <si>
    <t>nieuwbouw voor het Multifunctioneel Centrum Rozemaai voor 48 kinderen internaat, 25 kinderen semi-internaat en 8 kinderen kortverblijf in de Leo Baekelandstraat 10, Herman Vosstraat te Antwerpen (Ekeren)</t>
  </si>
  <si>
    <t>aanvullende belofte 
door indexering
19-08-2021</t>
  </si>
  <si>
    <t>20K071</t>
  </si>
  <si>
    <t>nieuwbouw (vervanging) van 4 aangepaste woningen GES en GES+ voor 36 minderjarigen + 4 logeerkamers in de Klotstraat 125 te Genk</t>
  </si>
  <si>
    <t>aanvullende belofte 
door indexering
7-09-2021</t>
  </si>
  <si>
    <t xml:space="preserve">Psychiatrische Verzorgingstehuizen </t>
  </si>
  <si>
    <t>970-ZH274</t>
  </si>
  <si>
    <t>Psychiatrisch Verzorgingstehuis Schorshaegen</t>
  </si>
  <si>
    <t>nieuwbouw (vervanging) voor het Psychiatrisch Verzorgingstehuis Schorshaegen met 30 PVT-bedden op de Boonmarkt 27 in Heist-op-den-Berg</t>
  </si>
  <si>
    <t>aanvullende belofte 
door indexering
13-04-2021</t>
  </si>
  <si>
    <t>20K009</t>
  </si>
  <si>
    <t>Psychiatrisch Centrum Dr. Guislain - Psychiatrisch Verzorgingstehuis Dr. Guislain</t>
  </si>
  <si>
    <t xml:space="preserve">ingrijpende duurzame verbouwing, verbouwing en uitbreiding voor het Psychiatrisch Verzorgingstehuis Dr. Guislain voor 14 bedden (waarvan 10 bedden vervanging) in de Lorkenstraat 30 te Gent </t>
  </si>
  <si>
    <t>aanvullende belofte 
door indexering
5-07-2021</t>
  </si>
  <si>
    <t>991-ZH278</t>
  </si>
  <si>
    <t>Psychiatrisch Ziekenhuis Asster</t>
  </si>
  <si>
    <t>uitbreiding van het Psychiatrisch Verzorgingstehuis De Luwte met 15 bedden en ondersteunende lokalen in de Halmaalweg 2 in Sint-Truiden</t>
  </si>
  <si>
    <t>982-ZH294-W-CE</t>
  </si>
  <si>
    <t xml:space="preserve">Psychiatrisch Centrum Sint-Amandus </t>
  </si>
  <si>
    <t xml:space="preserve">nieuwbouw van een psychiatrisch verzorgingstehuis voor 60 bewoners in diverse woonvormen (capaciteitsvervanging van 60 bestaande plaatsen in De Loot en in De Knop) in de Reigerlostraat 10 in Beernem </t>
  </si>
  <si>
    <t>aanvullende belofte 
door wijziging belofte
27-10-2021</t>
  </si>
  <si>
    <t xml:space="preserve">Verzorgingstehuizen (reconversie kleine k-bedden) </t>
  </si>
  <si>
    <t>20K030</t>
  </si>
  <si>
    <t>nieuwbouw voor Kinder- en Jeugdpsychiatrie Yügen voor meisjes van 12 tot 18 jaar met multiple en complexe problematiek met 4 k-dag en 8 k-nacht plaatsen (reconversie) in de Langendam 1B te Sleidinge</t>
  </si>
  <si>
    <t>aanvullende belofte 
door indexering
13-09-2021</t>
  </si>
  <si>
    <t>Totaal</t>
  </si>
  <si>
    <t>Type ziekenhuis</t>
  </si>
  <si>
    <t>21K018</t>
  </si>
  <si>
    <t>nieuwbouw voor een beveiligend verblijf voor 6 meisjes (6 modules beveiligd verblijf en 6 modules kortdurende intensief contextbegeleiding) in de Oostveldstraat 1 in Eeklo</t>
  </si>
  <si>
    <t>26/04/2022
deel op 2021, deel op 2022</t>
  </si>
  <si>
    <t>21K023</t>
  </si>
  <si>
    <t>Jeugdhulp Don Bosco Vlaanderen vzw</t>
  </si>
  <si>
    <t>Oriëntatie- en behandelingscentrum De Waai</t>
  </si>
  <si>
    <t>nieuwbouw voor een beveiligend verblijf voor 6 jongens (6 modules beveiligd verblijf en 6 modules kortdurende intensief contextbegeleiding) in de Oostveldstraat 1 in Eeklo</t>
  </si>
  <si>
    <t>21K015</t>
  </si>
  <si>
    <t>Maasmechelen</t>
  </si>
  <si>
    <t>OCMW Maasmechelen</t>
  </si>
  <si>
    <t>Centrum voor Dagverzorging De Moerbei</t>
  </si>
  <si>
    <t>verbouwing (capaciteitsvervanging) voor het Dagverzorgingscentrum De Moerbei in de Dokter Haubenslaan 19 in Maasmechelen</t>
  </si>
  <si>
    <t>20K040</t>
  </si>
  <si>
    <t>Lokaal Dienstencentrum Den Dissel</t>
  </si>
  <si>
    <t xml:space="preserve">aankoop zonder verbouwing voor het Lokaal Dienstencentrum Den Dissel (capaciteitsuitbreiding) en het Dagverzorgingscentrum De Sprankel (capaciteitsvervanging) op de site Populierenhof, gelegen Turkyen 2 en 4 in Sint-Niklaas (Nieuwkerken-Waas) </t>
  </si>
  <si>
    <r>
      <rPr>
        <b/>
        <sz val="11"/>
        <rFont val="Calibri"/>
        <family val="2"/>
        <scheme val="minor"/>
      </rPr>
      <t>Klimaatsubsidies:</t>
    </r>
    <r>
      <rPr>
        <sz val="11"/>
        <rFont val="Calibri"/>
        <family val="2"/>
        <scheme val="minor"/>
      </rPr>
      <t xml:space="preserve"> erkende en vergunde voorzieningen binnen de sectoren van Welzijn, Volksgezondheid en Gezin kunnen VIPA subsidies aanvragen voor het uitvoeren van energiebesparende maatregelen, op voorwaarde dat ze eerst via het Vlaams Energiebedrijf een energiescan hebben laten uitvoeren. Het overzicht bevat de toegezegde ‘klimaatsubsidies’ (en eventuele bijkomende subsidies ten gevolge van kostprijsverhogingen achteraf). De aanrekening op de VIPA-kredieten gebeurt op het moment van de toezegging.</t>
    </r>
  </si>
  <si>
    <t>Op budget 2021 aangerekende projecten klassieke financiering van 1 januari tot 31 december 2021</t>
  </si>
  <si>
    <r>
      <rPr>
        <b/>
        <sz val="11"/>
        <rFont val="Calibri"/>
        <family val="2"/>
        <scheme val="minor"/>
      </rPr>
      <t>Klassieke betoelaging:</t>
    </r>
    <r>
      <rPr>
        <sz val="11"/>
        <rFont val="Calibri"/>
        <family val="2"/>
        <scheme val="minor"/>
      </rPr>
      <t xml:space="preserve"> Een voorziening kan een vraag indienen tot het bekomen van investeringsbetoelaging (= subsidiebelofte) voor een beoogde investering. Het bedrag van de investeringsbetoelaging van de projecten in onderstaande lijst wordt aangerekend op de VIPA-kredieten van 2021. Dit neemt niet weg dat de datum waarop de minister de subsidiebelofte van een investering effectief goedkeurt, in een later jaar gebeurt (zie kolom 'Goedkeuring'). De subsidiebetalingen gebeuren in 5 schijven op basis van voorgelegde facturen. De subsidiebelofte wordt geïndexeerd op het moment van het aanvangsbevel van de werken. Om een volledig beeld te krijgen van in een bepaald jaar door de minister goedgekeurde (getekende) subsidiebeloftes, neemt u best contact op met het VIPA. </t>
    </r>
  </si>
  <si>
    <t>VKF-165-3</t>
  </si>
  <si>
    <t>Bejaardenzorg Grauwzusters Limburg (Begralim)</t>
  </si>
  <si>
    <t>WZC Sint-Elisabeth</t>
  </si>
  <si>
    <t>VKF-165-4</t>
  </si>
  <si>
    <t>VKF-39-1</t>
  </si>
  <si>
    <t>VKF-39-2</t>
  </si>
  <si>
    <t>VKF-39-4</t>
  </si>
  <si>
    <t>VKF-39-3</t>
  </si>
  <si>
    <t>VKF-384-1</t>
  </si>
  <si>
    <t>DC Werftje</t>
  </si>
  <si>
    <t>VKF-49-1</t>
  </si>
  <si>
    <t>Medisch-Pedagogisch Centrum Priorij Ter Bank vzw</t>
  </si>
  <si>
    <t>Dec</t>
  </si>
  <si>
    <t>VKF-52-1</t>
  </si>
  <si>
    <t>Meu</t>
  </si>
  <si>
    <t>VKF-99-2</t>
  </si>
  <si>
    <t>De Waaiburg</t>
  </si>
  <si>
    <t>De Leeuwerik</t>
  </si>
  <si>
    <t>VKF-464-2</t>
  </si>
  <si>
    <t>VKF-305-1</t>
  </si>
  <si>
    <t>Wzc Den Akker</t>
  </si>
  <si>
    <t>WZC Den Akker</t>
  </si>
  <si>
    <t>VKF-450-2</t>
  </si>
  <si>
    <t>Relighting/relamping</t>
  </si>
  <si>
    <t>VKF-450-4</t>
  </si>
  <si>
    <t>VKF-120-3</t>
  </si>
  <si>
    <t>Koningin Elisabeth Instituut</t>
  </si>
  <si>
    <t>Ziekenhuisgebouw</t>
  </si>
  <si>
    <t>WKK</t>
  </si>
  <si>
    <t>VKF-330-3</t>
  </si>
  <si>
    <t>Alvinnenberg</t>
  </si>
  <si>
    <t>Centrum 1</t>
  </si>
  <si>
    <t>VKF-417-1</t>
  </si>
  <si>
    <t>VKF-151-1</t>
  </si>
  <si>
    <t>Zonnebloem vzw</t>
  </si>
  <si>
    <t>Zonnebloem</t>
  </si>
  <si>
    <t>VKF-371-2</t>
  </si>
  <si>
    <t>Psychiatrisch Centrum St. Jan</t>
  </si>
  <si>
    <t>Gebouw O</t>
  </si>
  <si>
    <t>Psychiatrisch centrum</t>
  </si>
  <si>
    <t>VKF-235-4</t>
  </si>
  <si>
    <t>Gebouw R</t>
  </si>
  <si>
    <t>VKF-365-2</t>
  </si>
  <si>
    <t>O.C.M.W. van Laarne</t>
  </si>
  <si>
    <t>WZC Hof ten kouter</t>
  </si>
  <si>
    <t>VKF-302-3</t>
  </si>
  <si>
    <t>'T Zonnetje Kinderdagverblijf</t>
  </si>
  <si>
    <t>'t Zonnetje</t>
  </si>
  <si>
    <t>VKF-300-3</t>
  </si>
  <si>
    <t>'t Regenboogje</t>
  </si>
  <si>
    <t>VKF-301-2</t>
  </si>
  <si>
    <t>'t Sprookjesparadijs</t>
  </si>
  <si>
    <t>VKF-301-3</t>
  </si>
  <si>
    <t>VKF-300-2</t>
  </si>
  <si>
    <t>VKF-301-4</t>
  </si>
  <si>
    <t>VKF-302-2</t>
  </si>
  <si>
    <t>VKF-478-1</t>
  </si>
  <si>
    <t>Buitenschoolse kinderopvang ' De Varkenssnuit' (BKO)</t>
  </si>
  <si>
    <t>Kleuteropvang</t>
  </si>
  <si>
    <t>VKF-479-1</t>
  </si>
  <si>
    <t>Kinderdagverblijf 't Pagadderke</t>
  </si>
  <si>
    <t>VKF-55-2</t>
  </si>
  <si>
    <t>Multifunctioneel Centrum Ten Dries Vzw</t>
  </si>
  <si>
    <t>MFC Ten Dries</t>
  </si>
  <si>
    <t>VKF-517-3</t>
  </si>
  <si>
    <t>Kosprijsverhoging &gt;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</si>
</sst>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dd\-mm\-yy;@"/>
    <numFmt numFmtId="166" formatCode="&quot;€&quot;\ #,##0.00"/>
  </numFmts>
  <fonts count="38" x14ac:knownFonts="1">
    <font>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Calibri"/>
      <family val="2"/>
      <scheme val="minor"/>
    </font>
    <font>
      <sz val="12"/>
      <color theme="1"/>
      <name val="Calibri"/>
      <family val="2"/>
      <scheme val="minor"/>
    </font>
    <font>
      <b/>
      <sz val="18"/>
      <color rgb="FF83A729"/>
      <name val="Calibri"/>
      <family val="2"/>
      <scheme val="minor"/>
    </font>
    <font>
      <sz val="10"/>
      <name val="Calibri"/>
      <family val="2"/>
      <scheme val="minor"/>
    </font>
    <font>
      <sz val="10"/>
      <color theme="1"/>
      <name val="Calibri"/>
      <family val="2"/>
      <scheme val="minor"/>
    </font>
    <font>
      <b/>
      <sz val="10"/>
      <color theme="0" tint="-4.9989318521683403E-2"/>
      <name val="Calibri"/>
      <family val="2"/>
      <scheme val="minor"/>
    </font>
    <font>
      <sz val="8"/>
      <color theme="1"/>
      <name val="Calibri"/>
      <family val="2"/>
      <scheme val="minor"/>
    </font>
    <font>
      <sz val="11"/>
      <name val="Calibri"/>
      <family val="2"/>
      <scheme val="minor"/>
    </font>
    <font>
      <sz val="10"/>
      <color theme="1"/>
      <name val="Calibri"/>
      <family val="2"/>
    </font>
    <font>
      <sz val="10"/>
      <name val="Calibri"/>
      <family val="2"/>
    </font>
    <font>
      <b/>
      <sz val="12"/>
      <color rgb="FFFFFF99"/>
      <name val="Calibri"/>
      <family val="2"/>
      <scheme val="minor"/>
    </font>
    <font>
      <b/>
      <sz val="10"/>
      <color theme="0"/>
      <name val="Calibri"/>
      <family val="2"/>
      <scheme val="minor"/>
    </font>
    <font>
      <b/>
      <sz val="11"/>
      <name val="Calibri"/>
      <family val="2"/>
      <scheme val="minor"/>
    </font>
    <font>
      <sz val="10"/>
      <color rgb="FF000000"/>
      <name val="Calibri"/>
      <family val="2"/>
      <scheme val="minor"/>
    </font>
    <font>
      <sz val="10"/>
      <color rgb="FF000000"/>
      <name val="Calibri"/>
      <family val="2"/>
    </font>
    <font>
      <sz val="10"/>
      <color theme="1"/>
      <name val="Calibri"/>
      <family val="2"/>
      <charset val="1"/>
    </font>
    <font>
      <b/>
      <sz val="10"/>
      <color theme="1"/>
      <name val="Calibri"/>
      <family val="2"/>
      <scheme val="minor"/>
    </font>
    <font>
      <b/>
      <sz val="12"/>
      <color theme="1"/>
      <name val="Calibri"/>
      <family val="2"/>
      <scheme val="minor"/>
    </font>
    <font>
      <b/>
      <i/>
      <sz val="11"/>
      <color theme="1"/>
      <name val="Calibri"/>
      <family val="2"/>
      <scheme val="minor"/>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3A729"/>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theme="8"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rgb="FF000000"/>
      </patternFill>
    </fill>
    <fill>
      <patternFill patternType="solid">
        <fgColor rgb="FFD9D9D9"/>
        <bgColor indexed="64"/>
      </patternFill>
    </fill>
    <fill>
      <patternFill patternType="solid">
        <fgColor theme="5" tint="0.59999389629810485"/>
        <bgColor indexed="64"/>
      </patternFill>
    </fill>
    <fill>
      <patternFill patternType="solid">
        <fgColor theme="6"/>
        <bgColor indexed="64"/>
      </patternFill>
    </fill>
    <fill>
      <patternFill patternType="solid">
        <fgColor rgb="FF92D05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indexed="64"/>
      </left>
      <right/>
      <top/>
      <bottom/>
      <diagonal/>
    </border>
    <border>
      <left style="thin">
        <color indexed="64"/>
      </left>
      <right/>
      <top/>
      <bottom style="thin">
        <color indexed="64"/>
      </bottom>
      <diagonal/>
    </border>
  </borders>
  <cellStyleXfs count="43">
    <xf numFmtId="0" fontId="0" fillId="0" borderId="0"/>
    <xf numFmtId="0" fontId="1" fillId="0" borderId="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5" applyNumberFormat="0" applyAlignment="0" applyProtection="0"/>
    <xf numFmtId="0" fontId="11" fillId="6" borderId="6" applyNumberFormat="0" applyAlignment="0" applyProtection="0"/>
    <xf numFmtId="0" fontId="12" fillId="6" borderId="5" applyNumberFormat="0" applyAlignment="0" applyProtection="0"/>
    <xf numFmtId="0" fontId="13" fillId="0" borderId="7" applyNumberFormat="0" applyFill="0" applyAlignment="0" applyProtection="0"/>
    <xf numFmtId="0" fontId="14" fillId="7" borderId="8" applyNumberFormat="0" applyAlignment="0" applyProtection="0"/>
    <xf numFmtId="0" fontId="15" fillId="0" borderId="0" applyNumberFormat="0" applyFill="0" applyBorder="0" applyAlignment="0" applyProtection="0"/>
    <xf numFmtId="0" fontId="2" fillId="8"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cellStyleXfs>
  <cellXfs count="259">
    <xf numFmtId="0" fontId="0" fillId="0" borderId="0" xfId="0"/>
    <xf numFmtId="0" fontId="23" fillId="0" borderId="1" xfId="0" applyFont="1" applyBorder="1" applyAlignment="1">
      <alignment horizontal="left" vertical="center" wrapText="1"/>
    </xf>
    <xf numFmtId="0" fontId="23" fillId="0" borderId="0" xfId="0" applyFont="1" applyAlignment="1">
      <alignment horizontal="left" vertical="center"/>
    </xf>
    <xf numFmtId="0" fontId="23" fillId="35" borderId="1" xfId="0" applyFont="1" applyFill="1" applyBorder="1" applyAlignment="1">
      <alignment horizontal="left" vertical="center" wrapText="1"/>
    </xf>
    <xf numFmtId="0" fontId="2" fillId="0" borderId="0" xfId="0" applyFont="1" applyAlignment="1">
      <alignment horizontal="left" vertical="center"/>
    </xf>
    <xf numFmtId="0" fontId="23" fillId="0" borderId="0" xfId="0" applyFont="1" applyAlignment="1">
      <alignment horizontal="left" vertical="center" wrapText="1"/>
    </xf>
    <xf numFmtId="0" fontId="25" fillId="0" borderId="0" xfId="0" applyFont="1" applyAlignment="1">
      <alignment horizontal="left" vertical="center"/>
    </xf>
    <xf numFmtId="4" fontId="2" fillId="0" borderId="0" xfId="0" applyNumberFormat="1" applyFont="1" applyAlignment="1">
      <alignment horizontal="right" vertical="center"/>
    </xf>
    <xf numFmtId="0" fontId="26" fillId="0" borderId="0" xfId="0" applyFont="1" applyAlignment="1">
      <alignment horizontal="right" vertical="center"/>
    </xf>
    <xf numFmtId="4" fontId="23" fillId="0" borderId="0" xfId="0" applyNumberFormat="1" applyFont="1" applyAlignment="1">
      <alignment horizontal="left" vertical="center"/>
    </xf>
    <xf numFmtId="4" fontId="23" fillId="0" borderId="0" xfId="0" applyNumberFormat="1" applyFont="1" applyAlignment="1">
      <alignment horizontal="left" vertical="center" wrapText="1"/>
    </xf>
    <xf numFmtId="4" fontId="19" fillId="34" borderId="1" xfId="1" applyNumberFormat="1" applyFont="1" applyFill="1" applyBorder="1" applyAlignment="1">
      <alignment horizontal="right" vertical="center" wrapText="1"/>
    </xf>
    <xf numFmtId="14" fontId="23" fillId="35" borderId="1" xfId="0" applyNumberFormat="1" applyFont="1" applyFill="1" applyBorder="1" applyAlignment="1">
      <alignment horizontal="right" vertical="center" wrapText="1"/>
    </xf>
    <xf numFmtId="4" fontId="19" fillId="34" borderId="14" xfId="1" applyNumberFormat="1" applyFont="1" applyFill="1" applyBorder="1" applyAlignment="1">
      <alignment horizontal="right" vertical="center" wrapText="1"/>
    </xf>
    <xf numFmtId="4" fontId="23" fillId="0" borderId="1" xfId="0" applyNumberFormat="1" applyFont="1" applyBorder="1" applyAlignment="1">
      <alignment horizontal="right" vertical="center"/>
    </xf>
    <xf numFmtId="0" fontId="29" fillId="34" borderId="1" xfId="1" applyFont="1" applyFill="1" applyBorder="1" applyAlignment="1">
      <alignment horizontal="right" vertical="center" wrapText="1"/>
    </xf>
    <xf numFmtId="0" fontId="20" fillId="0" borderId="0" xfId="0" applyFont="1" applyAlignment="1">
      <alignment horizontal="left" vertical="center" wrapText="1"/>
    </xf>
    <xf numFmtId="0" fontId="19" fillId="34" borderId="1" xfId="1" applyFont="1" applyFill="1" applyBorder="1" applyAlignment="1">
      <alignment horizontal="right" vertical="center" wrapText="1"/>
    </xf>
    <xf numFmtId="0" fontId="19" fillId="34" borderId="14" xfId="1" applyFont="1" applyFill="1" applyBorder="1" applyAlignment="1">
      <alignment horizontal="right" vertical="center" wrapText="1"/>
    </xf>
    <xf numFmtId="0" fontId="23" fillId="0" borderId="0" xfId="0" applyFont="1"/>
    <xf numFmtId="0" fontId="0" fillId="0" borderId="0" xfId="0" applyAlignment="1">
      <alignment horizontal="left"/>
    </xf>
    <xf numFmtId="4" fontId="23" fillId="35" borderId="1" xfId="0" applyNumberFormat="1" applyFont="1" applyFill="1" applyBorder="1" applyAlignment="1">
      <alignment horizontal="left" vertical="center" wrapText="1"/>
    </xf>
    <xf numFmtId="4" fontId="23" fillId="35" borderId="1" xfId="0" applyNumberFormat="1" applyFont="1" applyFill="1" applyBorder="1" applyAlignment="1">
      <alignment horizontal="right" vertical="center" wrapText="1"/>
    </xf>
    <xf numFmtId="14" fontId="23" fillId="35" borderId="1" xfId="0" applyNumberFormat="1" applyFont="1" applyFill="1" applyBorder="1" applyAlignment="1">
      <alignment horizontal="left" vertical="center" wrapText="1"/>
    </xf>
    <xf numFmtId="0" fontId="23" fillId="35" borderId="1" xfId="0" applyFont="1" applyFill="1" applyBorder="1" applyAlignment="1">
      <alignment horizontal="left" vertical="center"/>
    </xf>
    <xf numFmtId="0" fontId="0" fillId="0" borderId="0" xfId="0" applyAlignment="1">
      <alignment horizontal="left" vertical="top" wrapText="1"/>
    </xf>
    <xf numFmtId="0" fontId="2" fillId="0" borderId="0" xfId="0" applyFont="1" applyAlignment="1">
      <alignment horizontal="left" vertical="center" wrapText="1"/>
    </xf>
    <xf numFmtId="0" fontId="23" fillId="0" borderId="1" xfId="0" applyFont="1" applyBorder="1" applyAlignment="1">
      <alignment horizontal="left" vertical="center"/>
    </xf>
    <xf numFmtId="4" fontId="23" fillId="0" borderId="1" xfId="0" applyNumberFormat="1" applyFont="1" applyBorder="1" applyAlignment="1">
      <alignment horizontal="left" vertical="center"/>
    </xf>
    <xf numFmtId="164" fontId="28" fillId="35" borderId="1" xfId="0" applyNumberFormat="1" applyFont="1" applyFill="1" applyBorder="1" applyAlignment="1">
      <alignment horizontal="right" vertical="center" wrapText="1"/>
    </xf>
    <xf numFmtId="0" fontId="27" fillId="0" borderId="0" xfId="0" applyFont="1" applyAlignment="1">
      <alignment horizontal="left" vertical="center"/>
    </xf>
    <xf numFmtId="0" fontId="23" fillId="0" borderId="0" xfId="0" applyFont="1" applyAlignment="1">
      <alignment horizontal="left"/>
    </xf>
    <xf numFmtId="164" fontId="23" fillId="0" borderId="1" xfId="0" applyNumberFormat="1" applyFont="1" applyBorder="1" applyAlignment="1">
      <alignment horizontal="right" vertical="center" wrapText="1"/>
    </xf>
    <xf numFmtId="0" fontId="30" fillId="33" borderId="1" xfId="1" applyFont="1" applyFill="1" applyBorder="1" applyAlignment="1">
      <alignment horizontal="left" vertical="top" wrapText="1"/>
    </xf>
    <xf numFmtId="0" fontId="24" fillId="33" borderId="15" xfId="1" applyFont="1" applyFill="1" applyBorder="1" applyAlignment="1">
      <alignment horizontal="left" vertical="top" wrapText="1"/>
    </xf>
    <xf numFmtId="4" fontId="24" fillId="33" borderId="15" xfId="1" applyNumberFormat="1" applyFont="1" applyFill="1" applyBorder="1" applyAlignment="1">
      <alignment horizontal="left" vertical="top" wrapText="1"/>
    </xf>
    <xf numFmtId="0" fontId="24" fillId="33" borderId="1" xfId="1" applyFont="1" applyFill="1" applyBorder="1" applyAlignment="1">
      <alignment horizontal="left" vertical="top" wrapText="1"/>
    </xf>
    <xf numFmtId="4" fontId="24" fillId="33" borderId="1" xfId="1" applyNumberFormat="1" applyFont="1" applyFill="1" applyBorder="1" applyAlignment="1">
      <alignment horizontal="left" vertical="top" wrapText="1"/>
    </xf>
    <xf numFmtId="4" fontId="23" fillId="0" borderId="1" xfId="0" applyNumberFormat="1" applyFont="1" applyBorder="1" applyAlignment="1">
      <alignment horizontal="right" vertical="center" wrapText="1"/>
    </xf>
    <xf numFmtId="164" fontId="23" fillId="35" borderId="1" xfId="0" applyNumberFormat="1" applyFont="1" applyFill="1" applyBorder="1" applyAlignment="1">
      <alignment horizontal="left" vertical="center" wrapText="1"/>
    </xf>
    <xf numFmtId="14" fontId="23" fillId="0" borderId="1" xfId="0" applyNumberFormat="1" applyFont="1" applyBorder="1" applyAlignment="1">
      <alignment horizontal="right" vertical="center" wrapText="1"/>
    </xf>
    <xf numFmtId="4" fontId="23" fillId="0" borderId="15" xfId="0" applyNumberFormat="1" applyFont="1" applyBorder="1" applyAlignment="1">
      <alignment horizontal="right" vertical="center" wrapText="1"/>
    </xf>
    <xf numFmtId="164" fontId="28" fillId="35" borderId="15" xfId="0" applyNumberFormat="1" applyFont="1" applyFill="1" applyBorder="1" applyAlignment="1">
      <alignment horizontal="right" vertical="center" wrapText="1"/>
    </xf>
    <xf numFmtId="4" fontId="23" fillId="0" borderId="1" xfId="0" applyNumberFormat="1" applyFont="1" applyBorder="1" applyAlignment="1">
      <alignment horizontal="left" vertical="center" wrapText="1"/>
    </xf>
    <xf numFmtId="0" fontId="22" fillId="36" borderId="19" xfId="1" applyFont="1" applyFill="1" applyBorder="1" applyAlignment="1">
      <alignment horizontal="left" vertical="center" wrapText="1"/>
    </xf>
    <xf numFmtId="4" fontId="22" fillId="36" borderId="19" xfId="1" applyNumberFormat="1" applyFont="1" applyFill="1" applyBorder="1" applyAlignment="1">
      <alignment horizontal="right" vertical="center" wrapText="1"/>
    </xf>
    <xf numFmtId="4" fontId="33" fillId="0" borderId="1" xfId="0" applyNumberFormat="1" applyFont="1" applyBorder="1" applyAlignment="1">
      <alignment horizontal="right" vertical="center" wrapText="1"/>
    </xf>
    <xf numFmtId="4" fontId="23" fillId="35" borderId="1" xfId="0" applyNumberFormat="1" applyFont="1" applyFill="1" applyBorder="1" applyAlignment="1">
      <alignment horizontal="right" vertical="center"/>
    </xf>
    <xf numFmtId="0" fontId="23" fillId="35" borderId="19" xfId="0" applyFont="1" applyFill="1" applyBorder="1" applyAlignment="1">
      <alignment horizontal="left" vertical="center" wrapText="1"/>
    </xf>
    <xf numFmtId="4" fontId="23" fillId="0" borderId="19" xfId="0" applyNumberFormat="1" applyFont="1" applyBorder="1" applyAlignment="1">
      <alignment horizontal="left" vertical="center"/>
    </xf>
    <xf numFmtId="164" fontId="23" fillId="35" borderId="19" xfId="0" applyNumberFormat="1" applyFont="1" applyFill="1" applyBorder="1" applyAlignment="1">
      <alignment horizontal="left" vertical="center" wrapText="1"/>
    </xf>
    <xf numFmtId="4" fontId="23" fillId="35" borderId="19" xfId="0" applyNumberFormat="1" applyFont="1" applyFill="1" applyBorder="1" applyAlignment="1">
      <alignment horizontal="left" vertical="center" wrapText="1"/>
    </xf>
    <xf numFmtId="4" fontId="23" fillId="0" borderId="19" xfId="0" applyNumberFormat="1" applyFont="1" applyBorder="1" applyAlignment="1">
      <alignment horizontal="right" vertical="center"/>
    </xf>
    <xf numFmtId="164" fontId="28" fillId="35" borderId="19" xfId="0" applyNumberFormat="1" applyFont="1" applyFill="1" applyBorder="1" applyAlignment="1">
      <alignment horizontal="right" vertical="center" wrapText="1"/>
    </xf>
    <xf numFmtId="4" fontId="23" fillId="0" borderId="15" xfId="0" applyNumberFormat="1" applyFont="1" applyBorder="1" applyAlignment="1">
      <alignment horizontal="left" vertical="center"/>
    </xf>
    <xf numFmtId="4" fontId="23" fillId="0" borderId="15" xfId="0" applyNumberFormat="1" applyFont="1" applyBorder="1" applyAlignment="1">
      <alignment horizontal="right" vertical="center"/>
    </xf>
    <xf numFmtId="0" fontId="23" fillId="0" borderId="19" xfId="0" applyFont="1" applyBorder="1" applyAlignment="1">
      <alignment horizontal="left" vertical="center"/>
    </xf>
    <xf numFmtId="0" fontId="23" fillId="0" borderId="18" xfId="0" applyFont="1" applyBorder="1" applyAlignment="1">
      <alignment horizontal="left" vertical="center" wrapText="1"/>
    </xf>
    <xf numFmtId="0" fontId="23" fillId="0" borderId="20" xfId="0" applyFont="1" applyBorder="1" applyAlignment="1">
      <alignment horizontal="left" vertical="center" wrapText="1"/>
    </xf>
    <xf numFmtId="0" fontId="23" fillId="0" borderId="15" xfId="0" applyFont="1" applyBorder="1" applyAlignment="1">
      <alignment horizontal="left" vertical="center"/>
    </xf>
    <xf numFmtId="0" fontId="23" fillId="0" borderId="21" xfId="0" applyFont="1" applyBorder="1" applyAlignment="1">
      <alignment horizontal="left" vertical="center"/>
    </xf>
    <xf numFmtId="0" fontId="23" fillId="0" borderId="20" xfId="0" applyFont="1" applyBorder="1" applyAlignment="1">
      <alignment horizontal="left" vertical="center"/>
    </xf>
    <xf numFmtId="4" fontId="23" fillId="0" borderId="22" xfId="0" applyNumberFormat="1" applyFont="1" applyBorder="1" applyAlignment="1">
      <alignment horizontal="left" vertical="center"/>
    </xf>
    <xf numFmtId="164" fontId="23" fillId="35" borderId="22" xfId="0" applyNumberFormat="1" applyFont="1" applyFill="1" applyBorder="1" applyAlignment="1">
      <alignment horizontal="left" vertical="center" wrapText="1"/>
    </xf>
    <xf numFmtId="0" fontId="23" fillId="0" borderId="19" xfId="0" applyFont="1" applyBorder="1" applyAlignment="1">
      <alignment horizontal="left" vertical="center" wrapText="1"/>
    </xf>
    <xf numFmtId="0" fontId="23" fillId="0" borderId="22" xfId="0" applyFont="1" applyBorder="1" applyAlignment="1">
      <alignment horizontal="left" vertical="center" wrapText="1"/>
    </xf>
    <xf numFmtId="4" fontId="23" fillId="36" borderId="22" xfId="0" applyNumberFormat="1" applyFont="1" applyFill="1" applyBorder="1" applyAlignment="1">
      <alignment horizontal="right" vertical="center"/>
    </xf>
    <xf numFmtId="165" fontId="23" fillId="35" borderId="1" xfId="0" applyNumberFormat="1" applyFont="1" applyFill="1" applyBorder="1" applyAlignment="1">
      <alignment horizontal="left" vertical="center" wrapText="1"/>
    </xf>
    <xf numFmtId="0" fontId="23" fillId="35" borderId="11" xfId="0" applyFont="1" applyFill="1" applyBorder="1" applyAlignment="1">
      <alignment horizontal="left" vertical="center" wrapText="1"/>
    </xf>
    <xf numFmtId="0" fontId="23" fillId="0" borderId="15" xfId="0" applyFont="1" applyBorder="1" applyAlignment="1">
      <alignment horizontal="left" vertical="center" wrapText="1"/>
    </xf>
    <xf numFmtId="0" fontId="32" fillId="0" borderId="15" xfId="0" applyFont="1" applyBorder="1" applyAlignment="1">
      <alignment horizontal="left" vertical="center" wrapText="1"/>
    </xf>
    <xf numFmtId="0" fontId="32" fillId="0" borderId="1" xfId="0" applyFont="1" applyBorder="1" applyAlignment="1">
      <alignment horizontal="left" vertical="center" wrapText="1"/>
    </xf>
    <xf numFmtId="4" fontId="32" fillId="0" borderId="15" xfId="0" applyNumberFormat="1" applyFont="1" applyBorder="1" applyAlignment="1">
      <alignment horizontal="right" vertical="center"/>
    </xf>
    <xf numFmtId="4" fontId="32" fillId="0" borderId="1" xfId="0" applyNumberFormat="1" applyFont="1" applyBorder="1" applyAlignment="1">
      <alignment horizontal="right" vertical="center" wrapText="1"/>
    </xf>
    <xf numFmtId="0" fontId="32" fillId="0" borderId="1" xfId="0" applyFont="1" applyBorder="1" applyAlignment="1">
      <alignment horizontal="left" vertical="center"/>
    </xf>
    <xf numFmtId="0" fontId="32" fillId="0" borderId="15" xfId="0" applyFont="1" applyBorder="1" applyAlignment="1">
      <alignment horizontal="left" vertical="center"/>
    </xf>
    <xf numFmtId="4" fontId="32" fillId="0" borderId="15" xfId="0" applyNumberFormat="1" applyFont="1" applyBorder="1" applyAlignment="1">
      <alignment horizontal="right" vertical="center" wrapText="1"/>
    </xf>
    <xf numFmtId="0" fontId="33" fillId="37" borderId="1" xfId="0" applyFont="1" applyFill="1" applyBorder="1" applyAlignment="1">
      <alignment vertical="center" wrapText="1"/>
    </xf>
    <xf numFmtId="0" fontId="33" fillId="37" borderId="13" xfId="0" applyFont="1" applyFill="1" applyBorder="1" applyAlignment="1">
      <alignment vertical="center" wrapText="1"/>
    </xf>
    <xf numFmtId="0" fontId="33" fillId="0" borderId="13" xfId="0" applyFont="1" applyBorder="1" applyAlignment="1">
      <alignment vertical="center" wrapText="1"/>
    </xf>
    <xf numFmtId="0" fontId="33" fillId="0" borderId="1" xfId="0" applyFont="1" applyBorder="1" applyAlignment="1">
      <alignment vertical="center" wrapText="1"/>
    </xf>
    <xf numFmtId="4" fontId="33" fillId="0" borderId="13" xfId="0" applyNumberFormat="1" applyFont="1" applyBorder="1" applyAlignment="1">
      <alignment vertical="center" wrapText="1"/>
    </xf>
    <xf numFmtId="4" fontId="33" fillId="37" borderId="13" xfId="0" applyNumberFormat="1" applyFont="1" applyFill="1" applyBorder="1" applyAlignment="1">
      <alignment vertical="center" wrapText="1"/>
    </xf>
    <xf numFmtId="4" fontId="22" fillId="35" borderId="1" xfId="0" applyNumberFormat="1" applyFont="1" applyFill="1" applyBorder="1" applyAlignment="1">
      <alignment horizontal="left" vertical="center" wrapText="1"/>
    </xf>
    <xf numFmtId="0" fontId="22" fillId="35" borderId="1" xfId="0" applyFont="1" applyFill="1" applyBorder="1" applyAlignment="1">
      <alignment horizontal="left" vertical="center" wrapText="1"/>
    </xf>
    <xf numFmtId="164" fontId="23" fillId="0" borderId="15" xfId="0" applyNumberFormat="1" applyFont="1" applyBorder="1" applyAlignment="1">
      <alignment horizontal="right" vertical="center" wrapText="1"/>
    </xf>
    <xf numFmtId="0" fontId="23" fillId="35" borderId="22" xfId="0" applyFont="1" applyFill="1" applyBorder="1" applyAlignment="1">
      <alignment horizontal="left" vertical="center" wrapText="1"/>
    </xf>
    <xf numFmtId="4" fontId="23" fillId="0" borderId="22" xfId="0" applyNumberFormat="1" applyFont="1" applyBorder="1" applyAlignment="1">
      <alignment horizontal="right" vertical="center"/>
    </xf>
    <xf numFmtId="4" fontId="23" fillId="35" borderId="19" xfId="0" applyNumberFormat="1" applyFont="1" applyFill="1" applyBorder="1" applyAlignment="1">
      <alignment horizontal="right" vertical="center" wrapText="1"/>
    </xf>
    <xf numFmtId="0" fontId="28" fillId="37" borderId="1" xfId="0" applyFont="1" applyFill="1" applyBorder="1" applyAlignment="1">
      <alignment horizontal="left" vertical="center" wrapText="1"/>
    </xf>
    <xf numFmtId="0" fontId="33" fillId="37" borderId="13" xfId="0" applyFont="1" applyFill="1" applyBorder="1" applyAlignment="1">
      <alignment horizontal="left" vertical="center" wrapText="1"/>
    </xf>
    <xf numFmtId="0" fontId="33" fillId="0" borderId="13" xfId="0" applyFont="1" applyBorder="1" applyAlignment="1">
      <alignment horizontal="left" vertical="center" wrapText="1"/>
    </xf>
    <xf numFmtId="4" fontId="33" fillId="0" borderId="13" xfId="0" applyNumberFormat="1" applyFont="1" applyBorder="1" applyAlignment="1">
      <alignment horizontal="right" vertical="center" wrapText="1"/>
    </xf>
    <xf numFmtId="0" fontId="33" fillId="37" borderId="1" xfId="0" applyFont="1" applyFill="1" applyBorder="1" applyAlignment="1">
      <alignment horizontal="left" vertical="center" wrapText="1"/>
    </xf>
    <xf numFmtId="4" fontId="33" fillId="35" borderId="1" xfId="0" applyNumberFormat="1" applyFont="1" applyFill="1" applyBorder="1" applyAlignment="1">
      <alignment horizontal="right" vertical="center" wrapText="1"/>
    </xf>
    <xf numFmtId="0" fontId="23" fillId="35" borderId="23" xfId="0" applyFont="1" applyFill="1" applyBorder="1" applyAlignment="1">
      <alignment horizontal="left" vertical="center" wrapText="1"/>
    </xf>
    <xf numFmtId="0" fontId="34" fillId="0" borderId="22" xfId="0" applyFont="1" applyBorder="1" applyAlignment="1">
      <alignment vertical="center" wrapText="1"/>
    </xf>
    <xf numFmtId="4" fontId="33" fillId="37" borderId="1" xfId="0" applyNumberFormat="1" applyFont="1" applyFill="1" applyBorder="1" applyAlignment="1">
      <alignment horizontal="right" vertical="center" wrapText="1"/>
    </xf>
    <xf numFmtId="14" fontId="27" fillId="36" borderId="1" xfId="0" applyNumberFormat="1" applyFont="1" applyFill="1" applyBorder="1" applyAlignment="1">
      <alignment horizontal="right" vertical="center" wrapText="1"/>
    </xf>
    <xf numFmtId="164" fontId="23" fillId="0" borderId="22" xfId="0" applyNumberFormat="1" applyFont="1" applyBorder="1" applyAlignment="1">
      <alignment horizontal="right" vertical="center" wrapText="1"/>
    </xf>
    <xf numFmtId="4" fontId="2" fillId="0" borderId="0" xfId="0" applyNumberFormat="1" applyFont="1" applyAlignment="1">
      <alignment horizontal="right" vertical="center" wrapText="1"/>
    </xf>
    <xf numFmtId="0" fontId="23" fillId="0" borderId="0" xfId="0" applyFont="1" applyAlignment="1">
      <alignment horizontal="center" vertical="center" wrapText="1"/>
    </xf>
    <xf numFmtId="0" fontId="23" fillId="0" borderId="1" xfId="0" applyFont="1" applyBorder="1" applyAlignment="1">
      <alignment vertical="center" wrapText="1"/>
    </xf>
    <xf numFmtId="49" fontId="22" fillId="35" borderId="1" xfId="0" applyNumberFormat="1" applyFont="1" applyFill="1" applyBorder="1" applyAlignment="1" applyProtection="1">
      <alignment vertical="center" wrapText="1"/>
      <protection locked="0"/>
    </xf>
    <xf numFmtId="0" fontId="23" fillId="35" borderId="1" xfId="0" applyFont="1" applyFill="1" applyBorder="1" applyAlignment="1">
      <alignment vertical="center" wrapText="1"/>
    </xf>
    <xf numFmtId="0" fontId="23" fillId="0" borderId="19" xfId="0" applyFont="1" applyBorder="1" applyAlignment="1">
      <alignment vertical="center" wrapText="1"/>
    </xf>
    <xf numFmtId="0" fontId="2" fillId="0" borderId="0" xfId="0" applyFont="1" applyAlignment="1">
      <alignment vertical="center"/>
    </xf>
    <xf numFmtId="0" fontId="2" fillId="0" borderId="0" xfId="0" applyFont="1" applyAlignment="1">
      <alignment vertical="center" wrapText="1"/>
    </xf>
    <xf numFmtId="49" fontId="22" fillId="35" borderId="1" xfId="0" applyNumberFormat="1" applyFont="1" applyFill="1" applyBorder="1" applyAlignment="1" applyProtection="1">
      <alignment horizontal="left" vertical="center" wrapText="1"/>
      <protection locked="0"/>
    </xf>
    <xf numFmtId="0" fontId="22" fillId="35" borderId="1" xfId="0" applyFont="1" applyFill="1" applyBorder="1" applyAlignment="1" applyProtection="1">
      <alignment horizontal="left" vertical="center" wrapText="1"/>
      <protection locked="0"/>
    </xf>
    <xf numFmtId="0" fontId="23" fillId="0" borderId="0" xfId="0" applyFont="1" applyAlignment="1">
      <alignment horizontal="center" wrapText="1"/>
    </xf>
    <xf numFmtId="0" fontId="23" fillId="0" borderId="0" xfId="0" applyFont="1" applyAlignment="1">
      <alignment wrapText="1"/>
    </xf>
    <xf numFmtId="0" fontId="25" fillId="0" borderId="0" xfId="0" applyFont="1" applyAlignment="1">
      <alignment horizontal="left" vertical="center" wrapText="1"/>
    </xf>
    <xf numFmtId="4" fontId="23" fillId="0" borderId="11" xfId="0" applyNumberFormat="1" applyFont="1" applyBorder="1" applyAlignment="1">
      <alignment horizontal="left" vertical="center" wrapText="1"/>
    </xf>
    <xf numFmtId="0" fontId="23" fillId="0" borderId="11" xfId="0" applyFont="1" applyBorder="1" applyAlignment="1">
      <alignment horizontal="left" vertical="center" wrapText="1"/>
    </xf>
    <xf numFmtId="0" fontId="22" fillId="0" borderId="11" xfId="0" applyFont="1" applyBorder="1" applyAlignment="1" applyProtection="1">
      <alignment horizontal="left" vertical="center" wrapText="1"/>
      <protection locked="0"/>
    </xf>
    <xf numFmtId="14" fontId="23" fillId="35" borderId="11" xfId="0" applyNumberFormat="1" applyFont="1" applyFill="1" applyBorder="1" applyAlignment="1">
      <alignment horizontal="left" vertical="center" wrapText="1"/>
    </xf>
    <xf numFmtId="0" fontId="23" fillId="0" borderId="21" xfId="0" applyFont="1" applyBorder="1" applyAlignment="1">
      <alignment horizontal="left" vertical="center" wrapText="1"/>
    </xf>
    <xf numFmtId="0" fontId="24" fillId="33" borderId="15" xfId="1" applyFont="1" applyFill="1" applyBorder="1" applyAlignment="1">
      <alignment vertical="top" wrapText="1"/>
    </xf>
    <xf numFmtId="0" fontId="23" fillId="0" borderId="22" xfId="0" applyFont="1" applyBorder="1" applyAlignment="1">
      <alignment vertical="center" wrapText="1"/>
    </xf>
    <xf numFmtId="0" fontId="23" fillId="0" borderId="23" xfId="0" applyFont="1" applyBorder="1" applyAlignment="1">
      <alignment horizontal="left" vertical="center" wrapText="1"/>
    </xf>
    <xf numFmtId="164" fontId="24" fillId="33" borderId="15" xfId="1" applyNumberFormat="1" applyFont="1" applyFill="1" applyBorder="1" applyAlignment="1">
      <alignment horizontal="left" vertical="top" wrapText="1"/>
    </xf>
    <xf numFmtId="164" fontId="26" fillId="0" borderId="0" xfId="0" applyNumberFormat="1" applyFont="1" applyAlignment="1">
      <alignment horizontal="right" vertical="center"/>
    </xf>
    <xf numFmtId="164" fontId="2" fillId="0" borderId="0" xfId="0" applyNumberFormat="1" applyFont="1" applyAlignment="1">
      <alignment horizontal="left" vertical="center" wrapText="1"/>
    </xf>
    <xf numFmtId="164" fontId="2" fillId="0" borderId="0" xfId="0" applyNumberFormat="1" applyFont="1" applyAlignment="1">
      <alignment horizontal="right" vertical="center" wrapText="1"/>
    </xf>
    <xf numFmtId="164" fontId="26" fillId="0" borderId="0" xfId="0" applyNumberFormat="1" applyFont="1" applyAlignment="1">
      <alignment horizontal="right" vertical="center" wrapText="1"/>
    </xf>
    <xf numFmtId="0" fontId="22" fillId="35" borderId="1" xfId="0" applyFont="1" applyFill="1" applyBorder="1" applyAlignment="1">
      <alignment vertical="center" wrapText="1"/>
    </xf>
    <xf numFmtId="14" fontId="23" fillId="35" borderId="1" xfId="0" applyNumberFormat="1" applyFont="1" applyFill="1" applyBorder="1" applyAlignment="1">
      <alignment vertical="center"/>
    </xf>
    <xf numFmtId="0" fontId="23" fillId="0" borderId="0" xfId="0" applyFont="1" applyAlignment="1">
      <alignment horizontal="left" wrapText="1"/>
    </xf>
    <xf numFmtId="0" fontId="22" fillId="35" borderId="14" xfId="0" applyFont="1" applyFill="1" applyBorder="1" applyAlignment="1">
      <alignment horizontal="left" vertical="center" wrapText="1"/>
    </xf>
    <xf numFmtId="0" fontId="22" fillId="35" borderId="14" xfId="0" quotePrefix="1" applyFont="1" applyFill="1" applyBorder="1" applyAlignment="1">
      <alignment horizontal="left" vertical="center" wrapText="1"/>
    </xf>
    <xf numFmtId="0" fontId="23" fillId="35" borderId="14" xfId="0" applyFont="1" applyFill="1" applyBorder="1" applyAlignment="1">
      <alignment horizontal="left" vertical="center" wrapText="1"/>
    </xf>
    <xf numFmtId="4" fontId="22" fillId="35" borderId="1" xfId="0" applyNumberFormat="1" applyFont="1" applyFill="1" applyBorder="1" applyAlignment="1">
      <alignment horizontal="right" vertical="center" wrapText="1"/>
    </xf>
    <xf numFmtId="14" fontId="33" fillId="37" borderId="13" xfId="0" applyNumberFormat="1" applyFont="1" applyFill="1" applyBorder="1" applyAlignment="1">
      <alignment horizontal="right" vertical="center" wrapText="1"/>
    </xf>
    <xf numFmtId="0" fontId="23" fillId="0" borderId="19" xfId="0" applyFont="1" applyBorder="1" applyAlignment="1">
      <alignment vertical="center"/>
    </xf>
    <xf numFmtId="0" fontId="34" fillId="0" borderId="24" xfId="0" applyFont="1" applyBorder="1" applyAlignment="1">
      <alignment vertical="center" wrapText="1"/>
    </xf>
    <xf numFmtId="0" fontId="23" fillId="35" borderId="25" xfId="0" applyFont="1" applyFill="1" applyBorder="1" applyAlignment="1">
      <alignment horizontal="left" vertical="center" wrapText="1"/>
    </xf>
    <xf numFmtId="0" fontId="23" fillId="0" borderId="25" xfId="0" applyFont="1" applyBorder="1" applyAlignment="1">
      <alignment horizontal="left" vertical="center" wrapText="1"/>
    </xf>
    <xf numFmtId="0" fontId="33" fillId="0" borderId="1" xfId="0" applyFont="1" applyBorder="1" applyAlignment="1">
      <alignment horizontal="left" vertical="center" wrapText="1"/>
    </xf>
    <xf numFmtId="14" fontId="33" fillId="37" borderId="19" xfId="0" applyNumberFormat="1" applyFont="1" applyFill="1" applyBorder="1" applyAlignment="1">
      <alignment horizontal="right" vertical="center" wrapText="1"/>
    </xf>
    <xf numFmtId="0" fontId="32" fillId="0" borderId="19" xfId="0" applyFont="1" applyBorder="1" applyAlignment="1">
      <alignment horizontal="left" vertical="center"/>
    </xf>
    <xf numFmtId="0" fontId="32" fillId="0" borderId="19" xfId="0" applyFont="1" applyBorder="1" applyAlignment="1">
      <alignment horizontal="left" vertical="center" wrapText="1"/>
    </xf>
    <xf numFmtId="4" fontId="32" fillId="0" borderId="19" xfId="0" applyNumberFormat="1" applyFont="1" applyBorder="1" applyAlignment="1">
      <alignment horizontal="right" vertical="center" wrapText="1"/>
    </xf>
    <xf numFmtId="164" fontId="32" fillId="36" borderId="19" xfId="0" applyNumberFormat="1" applyFont="1" applyFill="1" applyBorder="1" applyAlignment="1">
      <alignment horizontal="right" vertical="center" wrapText="1"/>
    </xf>
    <xf numFmtId="0" fontId="33" fillId="37" borderId="13" xfId="0" applyFont="1" applyFill="1" applyBorder="1" applyAlignment="1">
      <alignment horizontal="left" vertical="center"/>
    </xf>
    <xf numFmtId="4" fontId="33" fillId="37" borderId="13" xfId="0" applyNumberFormat="1" applyFont="1" applyFill="1" applyBorder="1" applyAlignment="1">
      <alignment horizontal="right" vertical="center" wrapText="1"/>
    </xf>
    <xf numFmtId="165" fontId="23" fillId="35" borderId="11" xfId="0" applyNumberFormat="1" applyFont="1" applyFill="1" applyBorder="1" applyAlignment="1">
      <alignment horizontal="left" vertical="center" wrapText="1"/>
    </xf>
    <xf numFmtId="164" fontId="22" fillId="35" borderId="1" xfId="0" applyNumberFormat="1" applyFont="1" applyFill="1" applyBorder="1" applyAlignment="1">
      <alignment horizontal="left" vertical="center" wrapText="1"/>
    </xf>
    <xf numFmtId="14" fontId="22" fillId="35" borderId="1" xfId="0" applyNumberFormat="1" applyFont="1" applyFill="1" applyBorder="1" applyAlignment="1">
      <alignment horizontal="right" vertical="center" wrapText="1"/>
    </xf>
    <xf numFmtId="164" fontId="23" fillId="35" borderId="1" xfId="0" applyNumberFormat="1" applyFont="1" applyFill="1" applyBorder="1" applyAlignment="1">
      <alignment horizontal="right" vertical="center" wrapText="1"/>
    </xf>
    <xf numFmtId="0" fontId="23" fillId="36" borderId="1" xfId="0" applyFont="1" applyFill="1" applyBorder="1" applyAlignment="1">
      <alignment horizontal="left" vertical="center" wrapText="1"/>
    </xf>
    <xf numFmtId="4" fontId="23" fillId="36" borderId="1" xfId="0" applyNumberFormat="1" applyFont="1" applyFill="1" applyBorder="1" applyAlignment="1">
      <alignment horizontal="right" vertical="center" wrapText="1"/>
    </xf>
    <xf numFmtId="0" fontId="22" fillId="36" borderId="1" xfId="0" applyFont="1" applyFill="1" applyBorder="1" applyAlignment="1" applyProtection="1">
      <alignment horizontal="left" vertical="center" wrapText="1"/>
      <protection locked="0"/>
    </xf>
    <xf numFmtId="14" fontId="22" fillId="36" borderId="1" xfId="0" applyNumberFormat="1" applyFont="1" applyFill="1" applyBorder="1" applyAlignment="1">
      <alignment horizontal="right" vertical="center" wrapText="1"/>
    </xf>
    <xf numFmtId="0" fontId="22" fillId="36" borderId="1" xfId="0" applyFont="1" applyFill="1" applyBorder="1" applyAlignment="1">
      <alignment horizontal="left" vertical="center" wrapText="1"/>
    </xf>
    <xf numFmtId="4" fontId="22" fillId="36" borderId="1" xfId="0" applyNumberFormat="1" applyFont="1" applyFill="1" applyBorder="1" applyAlignment="1">
      <alignment horizontal="right" vertical="center" wrapText="1"/>
    </xf>
    <xf numFmtId="166" fontId="0" fillId="0" borderId="0" xfId="0" applyNumberFormat="1"/>
    <xf numFmtId="0" fontId="17" fillId="38" borderId="1" xfId="0" applyFont="1" applyFill="1" applyBorder="1"/>
    <xf numFmtId="0" fontId="17" fillId="38" borderId="1" xfId="0" applyFont="1" applyFill="1" applyBorder="1" applyAlignment="1">
      <alignment horizontal="right"/>
    </xf>
    <xf numFmtId="0" fontId="0" fillId="0" borderId="1" xfId="0" applyBorder="1"/>
    <xf numFmtId="4" fontId="0" fillId="0" borderId="1" xfId="0" applyNumberFormat="1" applyBorder="1" applyAlignment="1">
      <alignment horizontal="right"/>
    </xf>
    <xf numFmtId="4" fontId="0" fillId="0" borderId="1" xfId="0" applyNumberFormat="1" applyBorder="1"/>
    <xf numFmtId="4" fontId="17" fillId="38" borderId="1" xfId="0" applyNumberFormat="1" applyFont="1" applyFill="1" applyBorder="1"/>
    <xf numFmtId="4" fontId="17" fillId="38" borderId="1" xfId="0" applyNumberFormat="1" applyFont="1" applyFill="1" applyBorder="1" applyAlignment="1">
      <alignment horizontal="right"/>
    </xf>
    <xf numFmtId="0" fontId="0" fillId="0" borderId="0" xfId="0" applyAlignment="1">
      <alignment horizontal="right"/>
    </xf>
    <xf numFmtId="0" fontId="30" fillId="33" borderId="1" xfId="1" applyFont="1" applyFill="1" applyBorder="1" applyAlignment="1">
      <alignment horizontal="right" vertical="top" wrapText="1"/>
    </xf>
    <xf numFmtId="0" fontId="20" fillId="0" borderId="0" xfId="0" applyFont="1"/>
    <xf numFmtId="166" fontId="0" fillId="0" borderId="1" xfId="0" applyNumberFormat="1" applyBorder="1"/>
    <xf numFmtId="14" fontId="0" fillId="0" borderId="1" xfId="0" applyNumberFormat="1" applyBorder="1"/>
    <xf numFmtId="0" fontId="23" fillId="0" borderId="1" xfId="0" applyFont="1" applyBorder="1"/>
    <xf numFmtId="4" fontId="23" fillId="0" borderId="1" xfId="0" applyNumberFormat="1" applyFont="1" applyBorder="1"/>
    <xf numFmtId="0" fontId="35" fillId="0" borderId="1" xfId="0" applyFont="1" applyBorder="1" applyAlignment="1">
      <alignment horizontal="center"/>
    </xf>
    <xf numFmtId="4" fontId="35" fillId="0" borderId="1" xfId="0" applyNumberFormat="1" applyFont="1" applyBorder="1"/>
    <xf numFmtId="4" fontId="2" fillId="0" borderId="0" xfId="0" applyNumberFormat="1" applyFont="1" applyAlignment="1">
      <alignment horizontal="left" vertical="center" wrapText="1"/>
    </xf>
    <xf numFmtId="4" fontId="0" fillId="0" borderId="0" xfId="0" applyNumberFormat="1"/>
    <xf numFmtId="0" fontId="0" fillId="0" borderId="1" xfId="0" applyFont="1" applyBorder="1"/>
    <xf numFmtId="4" fontId="0" fillId="0" borderId="1" xfId="0" applyNumberFormat="1" applyFont="1" applyBorder="1"/>
    <xf numFmtId="0" fontId="17" fillId="38" borderId="1" xfId="0" applyFont="1" applyFill="1" applyBorder="1" applyAlignment="1">
      <alignment horizontal="left"/>
    </xf>
    <xf numFmtId="0" fontId="37" fillId="38" borderId="1" xfId="0" applyFont="1" applyFill="1" applyBorder="1" applyAlignment="1">
      <alignment horizontal="left"/>
    </xf>
    <xf numFmtId="4" fontId="37" fillId="38" borderId="1" xfId="0" applyNumberFormat="1" applyFont="1" applyFill="1" applyBorder="1"/>
    <xf numFmtId="0" fontId="17" fillId="40" borderId="1" xfId="0" applyFont="1" applyFill="1" applyBorder="1"/>
    <xf numFmtId="0" fontId="17" fillId="41" borderId="1" xfId="0" applyFont="1" applyFill="1" applyBorder="1"/>
    <xf numFmtId="4" fontId="17" fillId="41" borderId="1" xfId="0" applyNumberFormat="1" applyFont="1" applyFill="1" applyBorder="1"/>
    <xf numFmtId="0" fontId="17" fillId="0" borderId="0" xfId="0" applyFont="1"/>
    <xf numFmtId="0" fontId="32" fillId="42" borderId="1" xfId="0" applyFont="1" applyFill="1" applyBorder="1" applyAlignment="1">
      <alignment horizontal="left" vertical="center" wrapText="1"/>
    </xf>
    <xf numFmtId="2" fontId="23" fillId="35" borderId="1" xfId="0" applyNumberFormat="1" applyFont="1" applyFill="1" applyBorder="1" applyAlignment="1">
      <alignment horizontal="left" vertical="center" wrapText="1"/>
    </xf>
    <xf numFmtId="4" fontId="23" fillId="35" borderId="14" xfId="0" applyNumberFormat="1" applyFont="1" applyFill="1" applyBorder="1" applyAlignment="1">
      <alignment horizontal="right" vertical="center"/>
    </xf>
    <xf numFmtId="4" fontId="23" fillId="40" borderId="1" xfId="0" applyNumberFormat="1" applyFont="1" applyFill="1" applyBorder="1" applyAlignment="1">
      <alignment horizontal="right" vertical="center" wrapText="1"/>
    </xf>
    <xf numFmtId="0" fontId="32" fillId="42" borderId="11" xfId="0" applyFont="1" applyFill="1" applyBorder="1" applyAlignment="1">
      <alignment horizontal="left" vertical="center" wrapText="1"/>
    </xf>
    <xf numFmtId="4" fontId="32" fillId="42" borderId="1" xfId="0" applyNumberFormat="1" applyFont="1" applyFill="1" applyBorder="1" applyAlignment="1">
      <alignment horizontal="right" vertical="center" wrapText="1"/>
    </xf>
    <xf numFmtId="14" fontId="23" fillId="0" borderId="19" xfId="0" applyNumberFormat="1" applyFont="1" applyBorder="1" applyAlignment="1">
      <alignment horizontal="left" vertical="center" wrapText="1"/>
    </xf>
    <xf numFmtId="4" fontId="23" fillId="40" borderId="19" xfId="0" applyNumberFormat="1" applyFont="1" applyFill="1" applyBorder="1" applyAlignment="1">
      <alignment horizontal="right" vertical="center" wrapText="1"/>
    </xf>
    <xf numFmtId="0" fontId="33" fillId="36" borderId="11" xfId="0" applyFont="1" applyFill="1" applyBorder="1" applyAlignment="1">
      <alignment horizontal="left" vertical="center" wrapText="1"/>
    </xf>
    <xf numFmtId="0" fontId="33" fillId="36" borderId="19" xfId="0" applyFont="1" applyFill="1" applyBorder="1" applyAlignment="1">
      <alignment horizontal="left" vertical="center" wrapText="1"/>
    </xf>
    <xf numFmtId="14" fontId="33" fillId="36" borderId="13" xfId="0" applyNumberFormat="1" applyFont="1" applyFill="1" applyBorder="1" applyAlignment="1">
      <alignment horizontal="left" vertical="center" wrapText="1"/>
    </xf>
    <xf numFmtId="4" fontId="33" fillId="36" borderId="13" xfId="0" applyNumberFormat="1" applyFont="1" applyFill="1" applyBorder="1" applyAlignment="1">
      <alignment horizontal="right" vertical="center" wrapText="1"/>
    </xf>
    <xf numFmtId="4" fontId="23" fillId="43" borderId="19" xfId="0" applyNumberFormat="1" applyFont="1" applyFill="1" applyBorder="1" applyAlignment="1">
      <alignment horizontal="right" vertical="center" wrapText="1"/>
    </xf>
    <xf numFmtId="0" fontId="28" fillId="37" borderId="13" xfId="0" applyFont="1" applyFill="1" applyBorder="1" applyAlignment="1">
      <alignment horizontal="left" vertical="center" wrapText="1"/>
    </xf>
    <xf numFmtId="0" fontId="28" fillId="43" borderId="13" xfId="0" applyFont="1" applyFill="1" applyBorder="1" applyAlignment="1">
      <alignment horizontal="right" vertical="center" wrapText="1"/>
    </xf>
    <xf numFmtId="0" fontId="0" fillId="35" borderId="0" xfId="0" applyFill="1" applyAlignment="1">
      <alignment horizontal="left" vertical="center" wrapText="1"/>
    </xf>
    <xf numFmtId="0" fontId="2" fillId="0" borderId="1" xfId="0" applyFont="1" applyBorder="1" applyAlignment="1">
      <alignment horizontal="left" vertical="center"/>
    </xf>
    <xf numFmtId="0" fontId="22" fillId="35" borderId="11" xfId="0" applyFont="1" applyFill="1" applyBorder="1" applyAlignment="1" applyProtection="1">
      <alignment horizontal="left" vertical="center" wrapText="1"/>
      <protection locked="0"/>
    </xf>
    <xf numFmtId="14" fontId="23" fillId="0" borderId="1" xfId="0" applyNumberFormat="1" applyFont="1" applyBorder="1" applyAlignment="1">
      <alignment horizontal="left" vertical="center" wrapText="1"/>
    </xf>
    <xf numFmtId="4" fontId="23" fillId="0" borderId="14" xfId="0" applyNumberFormat="1" applyFont="1" applyBorder="1" applyAlignment="1">
      <alignment horizontal="right" vertical="center" wrapText="1"/>
    </xf>
    <xf numFmtId="14" fontId="23" fillId="43" borderId="14" xfId="0" applyNumberFormat="1" applyFont="1" applyFill="1" applyBorder="1" applyAlignment="1">
      <alignment horizontal="right" vertical="center" wrapText="1"/>
    </xf>
    <xf numFmtId="0" fontId="23" fillId="35" borderId="0" xfId="0" applyFont="1" applyFill="1" applyAlignment="1">
      <alignment horizontal="left"/>
    </xf>
    <xf numFmtId="14" fontId="23" fillId="40" borderId="1" xfId="0" applyNumberFormat="1" applyFont="1" applyFill="1" applyBorder="1" applyAlignment="1">
      <alignment horizontal="right" vertical="center" wrapText="1"/>
    </xf>
    <xf numFmtId="0" fontId="22" fillId="42" borderId="1" xfId="0" applyFont="1" applyFill="1" applyBorder="1" applyAlignment="1">
      <alignment horizontal="left" vertical="center" wrapText="1"/>
    </xf>
    <xf numFmtId="4" fontId="23" fillId="36" borderId="1" xfId="0" applyNumberFormat="1" applyFont="1" applyFill="1" applyBorder="1" applyAlignment="1">
      <alignment horizontal="right" vertical="center"/>
    </xf>
    <xf numFmtId="0" fontId="0" fillId="0" borderId="0" xfId="0" applyAlignment="1">
      <alignment horizontal="left" vertical="center" wrapText="1"/>
    </xf>
    <xf numFmtId="164" fontId="23" fillId="35" borderId="11" xfId="0" applyNumberFormat="1" applyFont="1" applyFill="1" applyBorder="1" applyAlignment="1">
      <alignment horizontal="left" vertical="center" wrapText="1"/>
    </xf>
    <xf numFmtId="0" fontId="22" fillId="0" borderId="1" xfId="0" applyFont="1" applyBorder="1" applyAlignment="1">
      <alignment horizontal="right" vertical="center" wrapText="1"/>
    </xf>
    <xf numFmtId="4" fontId="23" fillId="35" borderId="1" xfId="0" applyNumberFormat="1" applyFont="1" applyFill="1" applyBorder="1" applyAlignment="1">
      <alignment vertical="center"/>
    </xf>
    <xf numFmtId="4" fontId="23" fillId="35" borderId="1" xfId="0" applyNumberFormat="1" applyFont="1" applyFill="1" applyBorder="1" applyAlignment="1">
      <alignment vertical="center" wrapText="1"/>
    </xf>
    <xf numFmtId="0" fontId="23" fillId="35" borderId="0" xfId="0" applyFont="1" applyFill="1" applyAlignment="1">
      <alignment horizontal="left" vertical="center" wrapText="1"/>
    </xf>
    <xf numFmtId="0" fontId="28" fillId="37" borderId="11" xfId="0" applyFont="1" applyFill="1" applyBorder="1" applyAlignment="1">
      <alignment horizontal="left" vertical="center" wrapText="1"/>
    </xf>
    <xf numFmtId="0" fontId="20" fillId="0" borderId="0" xfId="0" applyFont="1" applyAlignment="1">
      <alignment horizontal="left" vertical="center"/>
    </xf>
    <xf numFmtId="0" fontId="19" fillId="44" borderId="1" xfId="1" applyFont="1" applyFill="1" applyBorder="1" applyAlignment="1">
      <alignment horizontal="center" vertical="center" wrapText="1"/>
    </xf>
    <xf numFmtId="4" fontId="19" fillId="44" borderId="1" xfId="1" applyNumberFormat="1" applyFont="1" applyFill="1" applyBorder="1" applyAlignment="1">
      <alignment horizontal="right" vertical="center" wrapText="1"/>
    </xf>
    <xf numFmtId="0" fontId="20" fillId="0" borderId="0" xfId="0" applyFont="1" applyAlignment="1">
      <alignment horizontal="right" vertical="center" wrapText="1"/>
    </xf>
    <xf numFmtId="0" fontId="0" fillId="0" borderId="0" xfId="0" applyAlignment="1">
      <alignment horizontal="center" vertical="center" wrapText="1"/>
    </xf>
    <xf numFmtId="4" fontId="35" fillId="0" borderId="1" xfId="0" applyNumberFormat="1" applyFont="1" applyBorder="1" applyAlignment="1">
      <alignment horizontal="right" vertical="center"/>
    </xf>
    <xf numFmtId="0" fontId="35" fillId="0" borderId="1" xfId="0" applyFont="1" applyBorder="1"/>
    <xf numFmtId="0" fontId="23" fillId="35" borderId="11" xfId="0" applyFont="1" applyFill="1" applyBorder="1" applyAlignment="1">
      <alignment vertical="center" wrapText="1"/>
    </xf>
    <xf numFmtId="0" fontId="0" fillId="0" borderId="0" xfId="0" applyBorder="1"/>
    <xf numFmtId="0" fontId="30" fillId="45" borderId="1" xfId="1" applyFont="1" applyFill="1" applyBorder="1" applyAlignment="1">
      <alignment horizontal="left" vertical="top" wrapText="1"/>
    </xf>
    <xf numFmtId="4" fontId="30" fillId="45" borderId="1" xfId="1" applyNumberFormat="1" applyFont="1" applyFill="1" applyBorder="1" applyAlignment="1">
      <alignment horizontal="left" vertical="top" wrapText="1"/>
    </xf>
    <xf numFmtId="0" fontId="14" fillId="45" borderId="1" xfId="0" applyFont="1" applyFill="1" applyBorder="1" applyAlignment="1">
      <alignment horizontal="left" vertical="top" wrapText="1"/>
    </xf>
    <xf numFmtId="0" fontId="14" fillId="0" borderId="0" xfId="0" applyFont="1" applyFill="1" applyBorder="1" applyAlignment="1">
      <alignment horizontal="left" vertical="top" wrapText="1"/>
    </xf>
    <xf numFmtId="0" fontId="0" fillId="0" borderId="0" xfId="0" applyFill="1" applyBorder="1"/>
    <xf numFmtId="0" fontId="0" fillId="0" borderId="0" xfId="0" applyFont="1" applyAlignment="1">
      <alignment horizontal="left" vertical="center"/>
    </xf>
    <xf numFmtId="0" fontId="14" fillId="45" borderId="13" xfId="0" applyFont="1" applyFill="1" applyBorder="1" applyAlignment="1">
      <alignment horizontal="left" vertical="top" wrapText="1"/>
    </xf>
    <xf numFmtId="0" fontId="0" fillId="0" borderId="0" xfId="0" applyFont="1"/>
    <xf numFmtId="4" fontId="0" fillId="0" borderId="13" xfId="0" applyNumberFormat="1" applyFont="1" applyBorder="1"/>
    <xf numFmtId="0" fontId="17" fillId="0" borderId="1" xfId="0" applyFont="1" applyBorder="1" applyAlignment="1">
      <alignment horizontal="center"/>
    </xf>
    <xf numFmtId="4" fontId="17" fillId="0" borderId="13" xfId="0" applyNumberFormat="1" applyFont="1" applyBorder="1"/>
    <xf numFmtId="4" fontId="0" fillId="0" borderId="0" xfId="0" applyNumberFormat="1" applyFont="1"/>
    <xf numFmtId="0" fontId="20" fillId="46" borderId="1" xfId="0" applyFont="1" applyFill="1" applyBorder="1"/>
    <xf numFmtId="0" fontId="19" fillId="46" borderId="1" xfId="1" applyFont="1" applyFill="1" applyBorder="1" applyAlignment="1">
      <alignment horizontal="center" vertical="center" wrapText="1"/>
    </xf>
    <xf numFmtId="4" fontId="36" fillId="46" borderId="1" xfId="0" applyNumberFormat="1" applyFont="1" applyFill="1" applyBorder="1" applyAlignment="1">
      <alignment horizontal="right" vertical="center" wrapText="1"/>
    </xf>
    <xf numFmtId="0" fontId="35" fillId="39" borderId="11" xfId="0" applyFont="1" applyFill="1" applyBorder="1" applyAlignment="1">
      <alignment horizontal="center"/>
    </xf>
    <xf numFmtId="0" fontId="35" fillId="39" borderId="13" xfId="0" applyFont="1" applyFill="1" applyBorder="1" applyAlignment="1">
      <alignment horizontal="center"/>
    </xf>
    <xf numFmtId="0" fontId="21" fillId="0" borderId="11" xfId="1" applyFont="1" applyBorder="1" applyAlignment="1">
      <alignment horizontal="center" vertical="center"/>
    </xf>
    <xf numFmtId="0" fontId="21" fillId="0" borderId="12" xfId="1" applyFont="1" applyBorder="1" applyAlignment="1">
      <alignment horizontal="center" vertical="center"/>
    </xf>
    <xf numFmtId="0" fontId="21" fillId="0" borderId="13" xfId="1" applyFont="1" applyBorder="1" applyAlignment="1">
      <alignment horizontal="center" vertical="center"/>
    </xf>
    <xf numFmtId="0" fontId="19" fillId="34" borderId="12" xfId="1" applyFont="1" applyFill="1" applyBorder="1" applyAlignment="1">
      <alignment horizontal="center" vertical="center" wrapText="1"/>
    </xf>
    <xf numFmtId="0" fontId="19" fillId="34" borderId="13" xfId="1" applyFont="1" applyFill="1" applyBorder="1" applyAlignment="1">
      <alignment horizontal="center" vertical="center" wrapText="1"/>
    </xf>
    <xf numFmtId="0" fontId="26" fillId="0" borderId="1" xfId="1" applyFont="1" applyBorder="1" applyAlignment="1">
      <alignment horizontal="left" vertical="center" wrapText="1"/>
    </xf>
    <xf numFmtId="0" fontId="19" fillId="34" borderId="1" xfId="1" applyFont="1" applyFill="1" applyBorder="1" applyAlignment="1">
      <alignment horizontal="center" vertical="center" wrapText="1"/>
    </xf>
    <xf numFmtId="0" fontId="19" fillId="34" borderId="16" xfId="1" applyFont="1" applyFill="1" applyBorder="1" applyAlignment="1">
      <alignment horizontal="center" vertical="center" wrapText="1"/>
    </xf>
    <xf numFmtId="0" fontId="19" fillId="34" borderId="17" xfId="1" applyFont="1" applyFill="1" applyBorder="1" applyAlignment="1">
      <alignment horizontal="center"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21" fillId="0" borderId="26" xfId="1" applyFont="1" applyBorder="1" applyAlignment="1">
      <alignment horizontal="center" vertical="center"/>
    </xf>
    <xf numFmtId="0" fontId="21" fillId="0" borderId="0" xfId="1" applyFont="1" applyBorder="1" applyAlignment="1">
      <alignment horizontal="center" vertical="center"/>
    </xf>
    <xf numFmtId="0" fontId="26" fillId="0" borderId="27" xfId="1" applyFont="1" applyBorder="1" applyAlignment="1">
      <alignment horizontal="left" vertical="center" wrapText="1"/>
    </xf>
    <xf numFmtId="0" fontId="26" fillId="0" borderId="16" xfId="1" applyFont="1" applyBorder="1" applyAlignment="1">
      <alignment horizontal="left" vertical="center" wrapText="1"/>
    </xf>
    <xf numFmtId="0" fontId="19" fillId="46" borderId="1" xfId="1" applyFont="1" applyFill="1" applyBorder="1" applyAlignment="1">
      <alignment horizontal="left" vertical="center"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erekening" xfId="12" builtinId="22" customBuiltin="1"/>
    <cellStyle name="Controlecel" xfId="14" builtinId="23" customBuiltin="1"/>
    <cellStyle name="Gekoppelde cel" xfId="13" builtinId="24" customBuiltin="1"/>
    <cellStyle name="Goed" xfId="7" builtinId="26" customBuiltin="1"/>
    <cellStyle name="Invoer" xfId="10" builtinId="20" customBuiltin="1"/>
    <cellStyle name="Kop 1" xfId="3" builtinId="16" customBuiltin="1"/>
    <cellStyle name="Kop 2" xfId="4" builtinId="17" customBuiltin="1"/>
    <cellStyle name="Kop 3" xfId="5" builtinId="18" customBuiltin="1"/>
    <cellStyle name="Kop 4" xfId="6" builtinId="19" customBuiltin="1"/>
    <cellStyle name="Neutraal" xfId="9" builtinId="28" customBuiltin="1"/>
    <cellStyle name="Notitie" xfId="16" builtinId="10" customBuiltin="1"/>
    <cellStyle name="Ongeldig" xfId="8" builtinId="27" customBuiltin="1"/>
    <cellStyle name="Standaard" xfId="0" builtinId="0"/>
    <cellStyle name="Standaard 2" xfId="1" xr:uid="{00000000-0005-0000-0000-000025000000}"/>
    <cellStyle name="Titel" xfId="2" builtinId="15" customBuiltin="1"/>
    <cellStyle name="Totaal" xfId="18" builtinId="25" customBuiltin="1"/>
    <cellStyle name="Uitvoer" xfId="11" builtinId="21" customBuiltin="1"/>
    <cellStyle name="Verklarende tekst" xfId="17" builtinId="53" customBuiltin="1"/>
    <cellStyle name="Waarschuwingstekst" xfId="15" builtinId="11" customBuiltin="1"/>
  </cellStyles>
  <dxfs count="0"/>
  <tableStyles count="0" defaultTableStyle="TableStyleMedium2" defaultPivotStyle="PivotStyleLight16"/>
  <colors>
    <mruColors>
      <color rgb="FF66FF33"/>
      <color rgb="FF00FFFF"/>
      <color rgb="FFFFFFCC"/>
      <color rgb="FFCCFF66"/>
      <color rgb="FFFFFF99"/>
      <color rgb="FFFFCCFF"/>
      <color rgb="FFFFFF00"/>
      <color rgb="FFFFFF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57613-8FED-4444-91E4-1EE64B44AC19}">
  <sheetPr codeName="Blad2">
    <pageSetUpPr fitToPage="1"/>
  </sheetPr>
  <dimension ref="A1:XAT112"/>
  <sheetViews>
    <sheetView zoomScaleNormal="100" workbookViewId="0">
      <pane xSplit="1" ySplit="1" topLeftCell="B2" activePane="bottomRight" state="frozen"/>
      <selection pane="topRight" activeCell="B1" sqref="B1"/>
      <selection pane="bottomLeft" activeCell="A2" sqref="A2"/>
      <selection pane="bottomRight" activeCell="A2" sqref="A2:H2"/>
    </sheetView>
  </sheetViews>
  <sheetFormatPr defaultColWidth="8.85546875" defaultRowHeight="15" x14ac:dyDescent="0.25"/>
  <cols>
    <col min="1" max="1" width="17.85546875" style="4" customWidth="1"/>
    <col min="2" max="2" width="15.7109375" style="4" customWidth="1"/>
    <col min="3" max="3" width="13.42578125" style="4" customWidth="1"/>
    <col min="4" max="5" width="23.140625" style="4" customWidth="1"/>
    <col min="6" max="6" width="47.7109375" style="26" customWidth="1"/>
    <col min="7" max="7" width="14.7109375" style="7" customWidth="1"/>
    <col min="8" max="8" width="23.28515625" style="8" customWidth="1"/>
    <col min="9" max="10" width="10.5703125" style="4" bestFit="1" customWidth="1"/>
    <col min="11" max="16384" width="8.85546875" style="4"/>
  </cols>
  <sheetData>
    <row r="1" spans="1:8 16270:16270" ht="23.25" x14ac:dyDescent="0.25">
      <c r="A1" s="242" t="s">
        <v>2258</v>
      </c>
      <c r="B1" s="243"/>
      <c r="C1" s="243"/>
      <c r="D1" s="243"/>
      <c r="E1" s="243"/>
      <c r="F1" s="243"/>
      <c r="G1" s="243"/>
      <c r="H1" s="244"/>
    </row>
    <row r="2" spans="1:8 16270:16270" ht="40.5" customHeight="1" x14ac:dyDescent="0.25">
      <c r="A2" s="247" t="s">
        <v>2259</v>
      </c>
      <c r="B2" s="247"/>
      <c r="C2" s="247"/>
      <c r="D2" s="247"/>
      <c r="E2" s="247"/>
      <c r="F2" s="247"/>
      <c r="G2" s="247"/>
      <c r="H2" s="247"/>
    </row>
    <row r="3" spans="1:8 16270:16270" s="5" customFormat="1" ht="25.5" x14ac:dyDescent="0.25">
      <c r="A3" s="36" t="s">
        <v>0</v>
      </c>
      <c r="B3" s="36" t="s">
        <v>1</v>
      </c>
      <c r="C3" s="36" t="s">
        <v>2</v>
      </c>
      <c r="D3" s="33" t="s">
        <v>3</v>
      </c>
      <c r="E3" s="36" t="s">
        <v>4</v>
      </c>
      <c r="F3" s="36" t="s">
        <v>5</v>
      </c>
      <c r="G3" s="37" t="s">
        <v>6</v>
      </c>
      <c r="H3" s="36" t="s">
        <v>7</v>
      </c>
    </row>
    <row r="4" spans="1:8 16270:16270" s="16" customFormat="1" ht="15.75" x14ac:dyDescent="0.25">
      <c r="A4" s="245" t="s">
        <v>8</v>
      </c>
      <c r="B4" s="245"/>
      <c r="C4" s="245"/>
      <c r="D4" s="245"/>
      <c r="E4" s="245"/>
      <c r="F4" s="246"/>
      <c r="G4" s="11">
        <f>SUM(G5:G43)</f>
        <v>33832962.710145526</v>
      </c>
      <c r="H4" s="15"/>
    </row>
    <row r="5" spans="1:8 16270:16270" s="5" customFormat="1" ht="38.25" x14ac:dyDescent="0.25">
      <c r="A5" s="3" t="s">
        <v>9</v>
      </c>
      <c r="B5" s="3" t="s">
        <v>10</v>
      </c>
      <c r="C5" s="3" t="s">
        <v>11</v>
      </c>
      <c r="D5" s="3" t="s">
        <v>12</v>
      </c>
      <c r="E5" s="3" t="s">
        <v>13</v>
      </c>
      <c r="F5" s="1" t="s">
        <v>14</v>
      </c>
      <c r="G5" s="38">
        <v>23342.429999999935</v>
      </c>
      <c r="H5" s="12">
        <v>44256</v>
      </c>
    </row>
    <row r="6" spans="1:8 16270:16270" s="2" customFormat="1" ht="76.5" x14ac:dyDescent="0.25">
      <c r="A6" s="3" t="s">
        <v>15</v>
      </c>
      <c r="B6" s="3" t="s">
        <v>16</v>
      </c>
      <c r="C6" s="3" t="s">
        <v>17</v>
      </c>
      <c r="D6" s="3" t="s">
        <v>18</v>
      </c>
      <c r="E6" s="3" t="s">
        <v>19</v>
      </c>
      <c r="F6" s="23" t="s">
        <v>20</v>
      </c>
      <c r="G6" s="22">
        <v>2942211.92</v>
      </c>
      <c r="H6" s="12">
        <v>44259</v>
      </c>
    </row>
    <row r="7" spans="1:8 16270:16270" ht="38.25" x14ac:dyDescent="0.25">
      <c r="A7" s="184" t="s">
        <v>2115</v>
      </c>
      <c r="B7" s="3" t="s">
        <v>10</v>
      </c>
      <c r="C7" s="185" t="s">
        <v>11</v>
      </c>
      <c r="D7" s="185" t="s">
        <v>12</v>
      </c>
      <c r="E7" s="185" t="s">
        <v>13</v>
      </c>
      <c r="F7" s="185" t="s">
        <v>2116</v>
      </c>
      <c r="G7" s="186">
        <v>14700.18</v>
      </c>
      <c r="H7" s="187" t="s">
        <v>2117</v>
      </c>
    </row>
    <row r="8" spans="1:8 16270:16270" s="16" customFormat="1" ht="38.25" x14ac:dyDescent="0.25">
      <c r="A8" s="44" t="s">
        <v>21</v>
      </c>
      <c r="B8" s="44" t="s">
        <v>10</v>
      </c>
      <c r="C8" s="44" t="s">
        <v>11</v>
      </c>
      <c r="D8" s="44" t="s">
        <v>22</v>
      </c>
      <c r="E8" s="44" t="s">
        <v>23</v>
      </c>
      <c r="F8" s="44" t="s">
        <v>24</v>
      </c>
      <c r="G8" s="45">
        <v>8100.66</v>
      </c>
      <c r="H8" s="12">
        <v>44271</v>
      </c>
    </row>
    <row r="9" spans="1:8 16270:16270" s="16" customFormat="1" ht="25.5" x14ac:dyDescent="0.25">
      <c r="A9" s="1" t="s">
        <v>25</v>
      </c>
      <c r="B9" s="1" t="s">
        <v>16</v>
      </c>
      <c r="C9" s="1" t="s">
        <v>26</v>
      </c>
      <c r="D9" s="1" t="s">
        <v>27</v>
      </c>
      <c r="E9" s="1" t="s">
        <v>28</v>
      </c>
      <c r="F9" s="1" t="s">
        <v>29</v>
      </c>
      <c r="G9" s="46">
        <v>15002.8</v>
      </c>
      <c r="H9" s="40">
        <v>44271</v>
      </c>
    </row>
    <row r="10" spans="1:8 16270:16270" ht="38.25" x14ac:dyDescent="0.25">
      <c r="A10" s="184" t="s">
        <v>2118</v>
      </c>
      <c r="B10" s="184" t="s">
        <v>30</v>
      </c>
      <c r="C10" s="188" t="s">
        <v>31</v>
      </c>
      <c r="D10" s="184" t="s">
        <v>2119</v>
      </c>
      <c r="E10" s="184" t="s">
        <v>2120</v>
      </c>
      <c r="F10" s="184" t="s">
        <v>2121</v>
      </c>
      <c r="G10" s="189">
        <v>13338.54</v>
      </c>
      <c r="H10" s="187" t="s">
        <v>2122</v>
      </c>
    </row>
    <row r="11" spans="1:8 16270:16270" ht="38.25" x14ac:dyDescent="0.25">
      <c r="A11" s="3" t="s">
        <v>2123</v>
      </c>
      <c r="B11" s="3" t="s">
        <v>16</v>
      </c>
      <c r="C11" s="185" t="s">
        <v>16</v>
      </c>
      <c r="D11" s="185" t="s">
        <v>2124</v>
      </c>
      <c r="E11" s="185" t="s">
        <v>664</v>
      </c>
      <c r="F11" s="185" t="s">
        <v>2125</v>
      </c>
      <c r="G11" s="47">
        <v>58.08</v>
      </c>
      <c r="H11" s="187" t="s">
        <v>2126</v>
      </c>
    </row>
    <row r="12" spans="1:8 16270:16270" s="2" customFormat="1" ht="38.25" x14ac:dyDescent="0.25">
      <c r="A12" s="56" t="s">
        <v>2123</v>
      </c>
      <c r="B12" s="56" t="s">
        <v>16</v>
      </c>
      <c r="C12" s="56" t="s">
        <v>16</v>
      </c>
      <c r="D12" s="56" t="s">
        <v>2124</v>
      </c>
      <c r="E12" s="56" t="s">
        <v>664</v>
      </c>
      <c r="F12" s="190" t="s">
        <v>2125</v>
      </c>
      <c r="G12" s="52">
        <v>19219.18</v>
      </c>
      <c r="H12" s="191" t="s">
        <v>2127</v>
      </c>
    </row>
    <row r="13" spans="1:8 16270:16270" s="2" customFormat="1" ht="38.25" x14ac:dyDescent="0.25">
      <c r="A13" s="3" t="s">
        <v>32</v>
      </c>
      <c r="B13" s="3" t="s">
        <v>33</v>
      </c>
      <c r="C13" s="67" t="s">
        <v>34</v>
      </c>
      <c r="D13" s="21" t="s">
        <v>35</v>
      </c>
      <c r="E13" s="83" t="s">
        <v>36</v>
      </c>
      <c r="F13" s="84" t="s">
        <v>37</v>
      </c>
      <c r="G13" s="22">
        <v>1125870.3899999999</v>
      </c>
      <c r="H13" s="40">
        <v>44344</v>
      </c>
      <c r="XAT13" s="9">
        <f>SUM(G13:XAS13)</f>
        <v>1170214.3899999999</v>
      </c>
    </row>
    <row r="14" spans="1:8 16270:16270" ht="51" x14ac:dyDescent="0.25">
      <c r="A14" s="192" t="s">
        <v>2128</v>
      </c>
      <c r="B14" s="193" t="s">
        <v>30</v>
      </c>
      <c r="C14" s="193" t="s">
        <v>2129</v>
      </c>
      <c r="D14" s="193" t="s">
        <v>2130</v>
      </c>
      <c r="E14" s="193" t="s">
        <v>2131</v>
      </c>
      <c r="F14" s="194" t="s">
        <v>2132</v>
      </c>
      <c r="G14" s="195">
        <v>40334.629999999997</v>
      </c>
      <c r="H14" s="191" t="s">
        <v>2133</v>
      </c>
    </row>
    <row r="15" spans="1:8 16270:16270" ht="38.25" x14ac:dyDescent="0.25">
      <c r="A15" s="1" t="s">
        <v>2134</v>
      </c>
      <c r="B15" s="1" t="s">
        <v>16</v>
      </c>
      <c r="C15" s="1" t="s">
        <v>2135</v>
      </c>
      <c r="D15" s="1" t="s">
        <v>2136</v>
      </c>
      <c r="E15" s="1" t="s">
        <v>2137</v>
      </c>
      <c r="F15" s="1" t="s">
        <v>2138</v>
      </c>
      <c r="G15" s="22">
        <v>35962.689036685973</v>
      </c>
      <c r="H15" s="196" t="s">
        <v>2139</v>
      </c>
    </row>
    <row r="16" spans="1:8 16270:16270" s="2" customFormat="1" ht="63.75" x14ac:dyDescent="0.25">
      <c r="A16" s="64" t="s">
        <v>38</v>
      </c>
      <c r="B16" s="2" t="s">
        <v>30</v>
      </c>
      <c r="C16" s="56" t="s">
        <v>39</v>
      </c>
      <c r="D16" s="56" t="s">
        <v>40</v>
      </c>
      <c r="E16" s="56" t="s">
        <v>41</v>
      </c>
      <c r="F16" s="64" t="s">
        <v>42</v>
      </c>
      <c r="G16" s="52">
        <v>769572.65</v>
      </c>
      <c r="H16" s="53">
        <v>44382</v>
      </c>
    </row>
    <row r="17" spans="1:8" s="2" customFormat="1" ht="63.75" x14ac:dyDescent="0.25">
      <c r="A17" s="89" t="s">
        <v>2140</v>
      </c>
      <c r="B17" s="197" t="s">
        <v>43</v>
      </c>
      <c r="C17" s="90" t="s">
        <v>44</v>
      </c>
      <c r="D17" s="90" t="s">
        <v>45</v>
      </c>
      <c r="E17" s="90" t="s">
        <v>46</v>
      </c>
      <c r="F17" s="91" t="s">
        <v>2141</v>
      </c>
      <c r="G17" s="92">
        <v>257433.97</v>
      </c>
      <c r="H17" s="198" t="s">
        <v>2142</v>
      </c>
    </row>
    <row r="18" spans="1:8" s="30" customFormat="1" ht="63.75" x14ac:dyDescent="0.25">
      <c r="A18" s="93" t="s">
        <v>47</v>
      </c>
      <c r="B18" s="93" t="s">
        <v>16</v>
      </c>
      <c r="C18" s="93" t="s">
        <v>48</v>
      </c>
      <c r="D18" s="93" t="s">
        <v>49</v>
      </c>
      <c r="E18" s="89" t="s">
        <v>50</v>
      </c>
      <c r="F18" s="89" t="s">
        <v>51</v>
      </c>
      <c r="G18" s="97">
        <v>1111730.75</v>
      </c>
      <c r="H18" s="98">
        <v>44421</v>
      </c>
    </row>
    <row r="19" spans="1:8" s="5" customFormat="1" ht="38.25" x14ac:dyDescent="0.25">
      <c r="A19" s="84" t="s">
        <v>52</v>
      </c>
      <c r="B19" s="21" t="s">
        <v>53</v>
      </c>
      <c r="C19" s="67" t="s">
        <v>54</v>
      </c>
      <c r="D19" s="21" t="s">
        <v>55</v>
      </c>
      <c r="E19" s="21" t="s">
        <v>56</v>
      </c>
      <c r="F19" s="84" t="s">
        <v>57</v>
      </c>
      <c r="G19" s="22">
        <v>847743.26</v>
      </c>
      <c r="H19" s="12">
        <v>44456</v>
      </c>
    </row>
    <row r="20" spans="1:8" s="5" customFormat="1" ht="38.25" x14ac:dyDescent="0.25">
      <c r="A20" s="129" t="s">
        <v>58</v>
      </c>
      <c r="B20" s="83" t="s">
        <v>53</v>
      </c>
      <c r="C20" s="129" t="s">
        <v>59</v>
      </c>
      <c r="D20" s="130" t="s">
        <v>60</v>
      </c>
      <c r="E20" s="130" t="s">
        <v>61</v>
      </c>
      <c r="F20" s="131" t="s">
        <v>62</v>
      </c>
      <c r="G20" s="132">
        <v>414668.28</v>
      </c>
      <c r="H20" s="12">
        <v>44456</v>
      </c>
    </row>
    <row r="21" spans="1:8" s="199" customFormat="1" ht="51" x14ac:dyDescent="0.25">
      <c r="A21" s="3" t="s">
        <v>2143</v>
      </c>
      <c r="B21" s="3" t="s">
        <v>53</v>
      </c>
      <c r="C21" s="68" t="s">
        <v>2144</v>
      </c>
      <c r="D21" s="3" t="s">
        <v>2145</v>
      </c>
      <c r="E21" s="3" t="s">
        <v>2146</v>
      </c>
      <c r="F21" s="23" t="s">
        <v>2147</v>
      </c>
      <c r="G21" s="47">
        <v>32980.921108835144</v>
      </c>
      <c r="H21" s="187" t="s">
        <v>2148</v>
      </c>
    </row>
    <row r="22" spans="1:8" s="2" customFormat="1" ht="25.5" x14ac:dyDescent="0.25">
      <c r="A22" s="138" t="s">
        <v>63</v>
      </c>
      <c r="B22" s="90" t="s">
        <v>16</v>
      </c>
      <c r="C22" s="90" t="s">
        <v>64</v>
      </c>
      <c r="D22" s="90" t="s">
        <v>65</v>
      </c>
      <c r="E22" s="90" t="s">
        <v>66</v>
      </c>
      <c r="F22" s="91" t="s">
        <v>67</v>
      </c>
      <c r="G22" s="92">
        <v>647781.72</v>
      </c>
      <c r="H22" s="139">
        <v>44473</v>
      </c>
    </row>
    <row r="23" spans="1:8" s="5" customFormat="1" ht="63.75" x14ac:dyDescent="0.25">
      <c r="A23" s="3" t="s">
        <v>68</v>
      </c>
      <c r="B23" s="3" t="s">
        <v>53</v>
      </c>
      <c r="C23" s="3" t="s">
        <v>69</v>
      </c>
      <c r="D23" s="3" t="s">
        <v>70</v>
      </c>
      <c r="E23" s="3" t="s">
        <v>71</v>
      </c>
      <c r="F23" s="1" t="s">
        <v>72</v>
      </c>
      <c r="G23" s="38">
        <v>1520621.55</v>
      </c>
      <c r="H23" s="12">
        <v>44473</v>
      </c>
    </row>
    <row r="24" spans="1:8" s="5" customFormat="1" ht="38.25" x14ac:dyDescent="0.25">
      <c r="A24" s="1" t="s">
        <v>73</v>
      </c>
      <c r="B24" s="1" t="s">
        <v>16</v>
      </c>
      <c r="C24" s="1" t="s">
        <v>74</v>
      </c>
      <c r="D24" s="1" t="s">
        <v>75</v>
      </c>
      <c r="E24" s="1" t="s">
        <v>76</v>
      </c>
      <c r="F24" s="1" t="s">
        <v>77</v>
      </c>
      <c r="G24" s="38">
        <v>433685.11</v>
      </c>
      <c r="H24" s="53">
        <v>44476</v>
      </c>
    </row>
    <row r="25" spans="1:8" s="5" customFormat="1" ht="25.5" x14ac:dyDescent="0.25">
      <c r="A25" s="1" t="s">
        <v>78</v>
      </c>
      <c r="B25" s="1" t="s">
        <v>16</v>
      </c>
      <c r="C25" s="1" t="s">
        <v>74</v>
      </c>
      <c r="D25" s="1" t="s">
        <v>75</v>
      </c>
      <c r="E25" s="1" t="s">
        <v>79</v>
      </c>
      <c r="F25" s="1" t="s">
        <v>80</v>
      </c>
      <c r="G25" s="38">
        <v>1140999.67</v>
      </c>
      <c r="H25" s="29">
        <v>44483</v>
      </c>
    </row>
    <row r="26" spans="1:8" s="2" customFormat="1" ht="38.25" x14ac:dyDescent="0.25">
      <c r="A26" s="3" t="s">
        <v>2149</v>
      </c>
      <c r="B26" s="3" t="s">
        <v>10</v>
      </c>
      <c r="C26" s="3" t="s">
        <v>81</v>
      </c>
      <c r="D26" s="3" t="s">
        <v>82</v>
      </c>
      <c r="E26" s="3" t="s">
        <v>83</v>
      </c>
      <c r="F26" s="109" t="s">
        <v>2150</v>
      </c>
      <c r="G26" s="22">
        <v>17980.02</v>
      </c>
      <c r="H26" s="187" t="s">
        <v>2151</v>
      </c>
    </row>
    <row r="27" spans="1:8" s="5" customFormat="1" ht="51" x14ac:dyDescent="0.25">
      <c r="A27" s="1" t="s">
        <v>84</v>
      </c>
      <c r="B27" s="1" t="s">
        <v>33</v>
      </c>
      <c r="C27" s="1" t="s">
        <v>85</v>
      </c>
      <c r="D27" s="1" t="s">
        <v>86</v>
      </c>
      <c r="E27" s="1" t="s">
        <v>87</v>
      </c>
      <c r="F27" s="1" t="s">
        <v>88</v>
      </c>
      <c r="G27" s="38">
        <v>1443585.21</v>
      </c>
      <c r="H27" s="12">
        <v>44513</v>
      </c>
    </row>
    <row r="28" spans="1:8" s="5" customFormat="1" ht="38.25" x14ac:dyDescent="0.25">
      <c r="A28" s="1" t="s">
        <v>89</v>
      </c>
      <c r="B28" s="1" t="s">
        <v>30</v>
      </c>
      <c r="C28" s="1" t="s">
        <v>90</v>
      </c>
      <c r="D28" s="1" t="s">
        <v>91</v>
      </c>
      <c r="E28" s="1" t="s">
        <v>92</v>
      </c>
      <c r="F28" s="1" t="s">
        <v>93</v>
      </c>
      <c r="G28" s="38">
        <v>192367.95</v>
      </c>
      <c r="H28" s="12">
        <v>44516</v>
      </c>
    </row>
    <row r="29" spans="1:8" s="5" customFormat="1" ht="38.25" x14ac:dyDescent="0.25">
      <c r="A29" s="1" t="s">
        <v>94</v>
      </c>
      <c r="B29" s="1" t="s">
        <v>30</v>
      </c>
      <c r="C29" s="1" t="s">
        <v>90</v>
      </c>
      <c r="D29" s="1" t="s">
        <v>95</v>
      </c>
      <c r="E29" s="1" t="s">
        <v>96</v>
      </c>
      <c r="F29" s="1" t="s">
        <v>97</v>
      </c>
      <c r="G29" s="38">
        <v>3552316.16</v>
      </c>
      <c r="H29" s="12">
        <v>44516</v>
      </c>
    </row>
    <row r="30" spans="1:8" s="5" customFormat="1" ht="25.5" x14ac:dyDescent="0.25">
      <c r="A30" s="1" t="s">
        <v>98</v>
      </c>
      <c r="B30" s="1" t="s">
        <v>10</v>
      </c>
      <c r="C30" s="1" t="s">
        <v>99</v>
      </c>
      <c r="D30" s="1" t="s">
        <v>100</v>
      </c>
      <c r="E30" s="1" t="s">
        <v>101</v>
      </c>
      <c r="F30" s="1" t="s">
        <v>102</v>
      </c>
      <c r="G30" s="38">
        <v>1067874.83</v>
      </c>
      <c r="H30" s="12">
        <v>44516</v>
      </c>
    </row>
    <row r="31" spans="1:8" ht="38.25" x14ac:dyDescent="0.25">
      <c r="A31" s="108" t="s">
        <v>2152</v>
      </c>
      <c r="B31" s="200" t="s">
        <v>10</v>
      </c>
      <c r="C31" s="201" t="s">
        <v>2153</v>
      </c>
      <c r="D31" s="3" t="s">
        <v>2154</v>
      </c>
      <c r="E31" s="109" t="s">
        <v>2155</v>
      </c>
      <c r="F31" s="23" t="s">
        <v>2156</v>
      </c>
      <c r="G31" s="22">
        <v>44254.85</v>
      </c>
      <c r="H31" s="187" t="s">
        <v>2157</v>
      </c>
    </row>
    <row r="32" spans="1:8" s="5" customFormat="1" ht="38.25" x14ac:dyDescent="0.25">
      <c r="A32" s="1" t="s">
        <v>2158</v>
      </c>
      <c r="B32" s="1" t="s">
        <v>43</v>
      </c>
      <c r="C32" s="1" t="s">
        <v>2159</v>
      </c>
      <c r="D32" s="1" t="s">
        <v>2160</v>
      </c>
      <c r="E32" s="1" t="s">
        <v>2161</v>
      </c>
      <c r="F32" s="202" t="s">
        <v>2162</v>
      </c>
      <c r="G32" s="203">
        <v>25871.200000000001</v>
      </c>
      <c r="H32" s="204" t="s">
        <v>2163</v>
      </c>
    </row>
    <row r="33" spans="1:8" s="5" customFormat="1" ht="25.5" x14ac:dyDescent="0.25">
      <c r="A33" s="84" t="s">
        <v>103</v>
      </c>
      <c r="B33" s="84" t="s">
        <v>30</v>
      </c>
      <c r="C33" s="3" t="s">
        <v>104</v>
      </c>
      <c r="D33" s="3" t="s">
        <v>105</v>
      </c>
      <c r="E33" s="3" t="s">
        <v>106</v>
      </c>
      <c r="F33" s="43" t="s">
        <v>107</v>
      </c>
      <c r="G33" s="38">
        <v>314688.96999999997</v>
      </c>
      <c r="H33" s="12">
        <v>44532</v>
      </c>
    </row>
    <row r="34" spans="1:8" s="31" customFormat="1" ht="63.75" x14ac:dyDescent="0.2">
      <c r="A34" s="3" t="s">
        <v>108</v>
      </c>
      <c r="B34" s="3" t="s">
        <v>30</v>
      </c>
      <c r="C34" s="24" t="s">
        <v>109</v>
      </c>
      <c r="D34" s="24" t="s">
        <v>110</v>
      </c>
      <c r="E34" s="24" t="s">
        <v>111</v>
      </c>
      <c r="F34" s="1" t="s">
        <v>112</v>
      </c>
      <c r="G34" s="22">
        <v>4357335.12</v>
      </c>
      <c r="H34" s="12">
        <v>44532</v>
      </c>
    </row>
    <row r="35" spans="1:8" s="31" customFormat="1" ht="51" x14ac:dyDescent="0.2">
      <c r="A35" s="3" t="s">
        <v>113</v>
      </c>
      <c r="B35" s="3" t="s">
        <v>53</v>
      </c>
      <c r="C35" s="3" t="s">
        <v>69</v>
      </c>
      <c r="D35" s="3" t="s">
        <v>114</v>
      </c>
      <c r="E35" s="3" t="s">
        <v>115</v>
      </c>
      <c r="F35" s="3" t="s">
        <v>116</v>
      </c>
      <c r="G35" s="22">
        <v>999657.66</v>
      </c>
      <c r="H35" s="12">
        <v>44532</v>
      </c>
    </row>
    <row r="36" spans="1:8" s="5" customFormat="1" ht="25.5" x14ac:dyDescent="0.25">
      <c r="A36" s="3" t="s">
        <v>117</v>
      </c>
      <c r="B36" s="3" t="s">
        <v>53</v>
      </c>
      <c r="C36" s="3" t="s">
        <v>54</v>
      </c>
      <c r="D36" s="3" t="s">
        <v>118</v>
      </c>
      <c r="E36" s="3" t="s">
        <v>119</v>
      </c>
      <c r="F36" s="1" t="s">
        <v>120</v>
      </c>
      <c r="G36" s="38">
        <v>467746.82</v>
      </c>
      <c r="H36" s="12">
        <v>44532</v>
      </c>
    </row>
    <row r="37" spans="1:8" s="2" customFormat="1" ht="51" x14ac:dyDescent="0.25">
      <c r="A37" s="3" t="s">
        <v>121</v>
      </c>
      <c r="B37" s="3" t="s">
        <v>10</v>
      </c>
      <c r="C37" s="3" t="s">
        <v>99</v>
      </c>
      <c r="D37" s="3" t="s">
        <v>122</v>
      </c>
      <c r="E37" s="3" t="s">
        <v>123</v>
      </c>
      <c r="F37" s="1" t="s">
        <v>124</v>
      </c>
      <c r="G37" s="38">
        <v>1256970.9099999999</v>
      </c>
      <c r="H37" s="12">
        <v>44532</v>
      </c>
    </row>
    <row r="38" spans="1:8" s="2" customFormat="1" ht="25.5" x14ac:dyDescent="0.25">
      <c r="A38" s="3" t="s">
        <v>125</v>
      </c>
      <c r="B38" s="3" t="s">
        <v>10</v>
      </c>
      <c r="C38" s="3" t="s">
        <v>126</v>
      </c>
      <c r="D38" s="3" t="s">
        <v>127</v>
      </c>
      <c r="E38" s="3" t="s">
        <v>128</v>
      </c>
      <c r="F38" s="1" t="s">
        <v>129</v>
      </c>
      <c r="G38" s="38">
        <v>1781472.41</v>
      </c>
      <c r="H38" s="148">
        <v>44532</v>
      </c>
    </row>
    <row r="39" spans="1:8" s="5" customFormat="1" ht="51" x14ac:dyDescent="0.25">
      <c r="A39" s="150" t="s">
        <v>130</v>
      </c>
      <c r="B39" s="150" t="s">
        <v>30</v>
      </c>
      <c r="C39" s="150" t="s">
        <v>131</v>
      </c>
      <c r="D39" s="150" t="s">
        <v>132</v>
      </c>
      <c r="E39" s="150" t="s">
        <v>133</v>
      </c>
      <c r="F39" s="150" t="s">
        <v>134</v>
      </c>
      <c r="G39" s="151">
        <v>4126956.32</v>
      </c>
      <c r="H39" s="40">
        <v>44545</v>
      </c>
    </row>
    <row r="40" spans="1:8" s="205" customFormat="1" ht="51" x14ac:dyDescent="0.2">
      <c r="A40" s="3" t="s">
        <v>2164</v>
      </c>
      <c r="B40" s="3" t="s">
        <v>30</v>
      </c>
      <c r="C40" s="3" t="s">
        <v>135</v>
      </c>
      <c r="D40" s="3" t="s">
        <v>2165</v>
      </c>
      <c r="E40" s="3" t="s">
        <v>2166</v>
      </c>
      <c r="F40" s="3" t="s">
        <v>2167</v>
      </c>
      <c r="G40" s="22">
        <v>336344.59</v>
      </c>
      <c r="H40" s="187" t="s">
        <v>2168</v>
      </c>
    </row>
    <row r="41" spans="1:8" s="5" customFormat="1" ht="38.25" x14ac:dyDescent="0.25">
      <c r="A41" s="3" t="s">
        <v>136</v>
      </c>
      <c r="B41" s="3" t="s">
        <v>43</v>
      </c>
      <c r="C41" s="3" t="s">
        <v>44</v>
      </c>
      <c r="D41" s="3" t="s">
        <v>137</v>
      </c>
      <c r="E41" s="3" t="s">
        <v>138</v>
      </c>
      <c r="F41" s="3" t="s">
        <v>139</v>
      </c>
      <c r="G41" s="22">
        <v>390930.34</v>
      </c>
      <c r="H41" s="40">
        <v>44550</v>
      </c>
    </row>
    <row r="42" spans="1:8" s="5" customFormat="1" ht="51" x14ac:dyDescent="0.25">
      <c r="A42" s="3" t="s">
        <v>2242</v>
      </c>
      <c r="B42" s="223" t="s">
        <v>10</v>
      </c>
      <c r="C42" s="3" t="s">
        <v>397</v>
      </c>
      <c r="D42" s="3" t="s">
        <v>447</v>
      </c>
      <c r="E42" s="3" t="s">
        <v>448</v>
      </c>
      <c r="F42" s="1" t="s">
        <v>2243</v>
      </c>
      <c r="G42" s="38">
        <v>1032702.71</v>
      </c>
      <c r="H42" s="12" t="s">
        <v>2244</v>
      </c>
    </row>
    <row r="43" spans="1:8" s="31" customFormat="1" ht="51" x14ac:dyDescent="0.2">
      <c r="A43" s="3" t="s">
        <v>2245</v>
      </c>
      <c r="B43" s="223" t="s">
        <v>10</v>
      </c>
      <c r="C43" s="3" t="s">
        <v>206</v>
      </c>
      <c r="D43" s="3" t="s">
        <v>2246</v>
      </c>
      <c r="E43" s="3" t="s">
        <v>2247</v>
      </c>
      <c r="F43" s="1" t="s">
        <v>2248</v>
      </c>
      <c r="G43" s="38">
        <v>1008547.26</v>
      </c>
      <c r="H43" s="12" t="s">
        <v>2244</v>
      </c>
    </row>
    <row r="44" spans="1:8" s="31" customFormat="1" ht="15.75" x14ac:dyDescent="0.2">
      <c r="A44" s="248" t="s">
        <v>140</v>
      </c>
      <c r="B44" s="248"/>
      <c r="C44" s="248"/>
      <c r="D44" s="248"/>
      <c r="E44" s="248"/>
      <c r="F44" s="248"/>
      <c r="G44" s="13">
        <f>SUM(G45:G46)</f>
        <v>1060027.04</v>
      </c>
      <c r="H44" s="18"/>
    </row>
    <row r="45" spans="1:8" s="9" customFormat="1" ht="51" x14ac:dyDescent="0.25">
      <c r="A45" s="3" t="s">
        <v>141</v>
      </c>
      <c r="B45" s="3" t="s">
        <v>30</v>
      </c>
      <c r="C45" s="3" t="s">
        <v>31</v>
      </c>
      <c r="D45" s="3" t="s">
        <v>142</v>
      </c>
      <c r="E45" s="3" t="s">
        <v>143</v>
      </c>
      <c r="F45" s="3" t="s">
        <v>144</v>
      </c>
      <c r="G45" s="22">
        <v>1049640.0900000001</v>
      </c>
      <c r="H45" s="12">
        <v>44546</v>
      </c>
    </row>
    <row r="46" spans="1:8" s="26" customFormat="1" ht="63.75" x14ac:dyDescent="0.25">
      <c r="A46" s="3" t="s">
        <v>2169</v>
      </c>
      <c r="B46" s="3" t="s">
        <v>33</v>
      </c>
      <c r="C46" s="3" t="s">
        <v>1942</v>
      </c>
      <c r="D46" s="3" t="s">
        <v>2170</v>
      </c>
      <c r="E46" s="3" t="s">
        <v>2171</v>
      </c>
      <c r="F46" s="3" t="s">
        <v>2172</v>
      </c>
      <c r="G46" s="22">
        <v>10386.950000000001</v>
      </c>
      <c r="H46" s="206" t="s">
        <v>2173</v>
      </c>
    </row>
    <row r="47" spans="1:8" ht="15.75" x14ac:dyDescent="0.25">
      <c r="A47" s="249" t="s">
        <v>145</v>
      </c>
      <c r="B47" s="249"/>
      <c r="C47" s="249"/>
      <c r="D47" s="249"/>
      <c r="E47" s="249"/>
      <c r="F47" s="250"/>
      <c r="G47" s="13">
        <f>SUM(G48:G62)</f>
        <v>4612767.795437187</v>
      </c>
      <c r="H47" s="18"/>
    </row>
    <row r="48" spans="1:8" s="2" customFormat="1" ht="51" x14ac:dyDescent="0.25">
      <c r="A48" s="1" t="s">
        <v>146</v>
      </c>
      <c r="B48" s="1" t="s">
        <v>30</v>
      </c>
      <c r="C48" s="1" t="s">
        <v>147</v>
      </c>
      <c r="D48" s="1" t="s">
        <v>148</v>
      </c>
      <c r="E48" s="1" t="s">
        <v>149</v>
      </c>
      <c r="F48" s="1" t="s">
        <v>150</v>
      </c>
      <c r="G48" s="22">
        <v>355469.82</v>
      </c>
      <c r="H48" s="40">
        <v>44259</v>
      </c>
    </row>
    <row r="49" spans="1:8" ht="51" x14ac:dyDescent="0.25">
      <c r="A49" s="207" t="s">
        <v>2174</v>
      </c>
      <c r="B49" s="207" t="s">
        <v>30</v>
      </c>
      <c r="C49" s="188" t="s">
        <v>31</v>
      </c>
      <c r="D49" s="184" t="s">
        <v>2119</v>
      </c>
      <c r="E49" s="184" t="s">
        <v>151</v>
      </c>
      <c r="F49" s="184" t="s">
        <v>2175</v>
      </c>
      <c r="G49" s="189">
        <v>25009.759999999998</v>
      </c>
      <c r="H49" s="187" t="s">
        <v>2122</v>
      </c>
    </row>
    <row r="50" spans="1:8" ht="38.25" x14ac:dyDescent="0.25">
      <c r="A50" s="3" t="s">
        <v>152</v>
      </c>
      <c r="B50" s="27" t="s">
        <v>30</v>
      </c>
      <c r="C50" s="3" t="s">
        <v>153</v>
      </c>
      <c r="D50" s="3" t="s">
        <v>154</v>
      </c>
      <c r="E50" s="3" t="s">
        <v>155</v>
      </c>
      <c r="F50" s="1" t="s">
        <v>156</v>
      </c>
      <c r="G50" s="22">
        <v>785410.17</v>
      </c>
      <c r="H50" s="40">
        <v>44292</v>
      </c>
    </row>
    <row r="51" spans="1:8" ht="38.25" x14ac:dyDescent="0.25">
      <c r="A51" s="1" t="s">
        <v>2176</v>
      </c>
      <c r="B51" s="1" t="s">
        <v>30</v>
      </c>
      <c r="C51" s="1" t="s">
        <v>2177</v>
      </c>
      <c r="D51" s="1" t="s">
        <v>2178</v>
      </c>
      <c r="E51" s="1" t="s">
        <v>2179</v>
      </c>
      <c r="F51" s="1" t="s">
        <v>2180</v>
      </c>
      <c r="G51" s="208">
        <v>8336.5854371871683</v>
      </c>
      <c r="H51" s="187" t="s">
        <v>2181</v>
      </c>
    </row>
    <row r="52" spans="1:8" ht="38.25" x14ac:dyDescent="0.25">
      <c r="A52" s="64" t="s">
        <v>157</v>
      </c>
      <c r="B52" s="64" t="s">
        <v>16</v>
      </c>
      <c r="C52" s="64" t="s">
        <v>158</v>
      </c>
      <c r="D52" s="64" t="s">
        <v>159</v>
      </c>
      <c r="E52" s="64" t="s">
        <v>160</v>
      </c>
      <c r="F52" s="64" t="s">
        <v>161</v>
      </c>
      <c r="G52" s="52">
        <v>19377</v>
      </c>
      <c r="H52" s="40">
        <v>44307</v>
      </c>
    </row>
    <row r="53" spans="1:8" ht="38.25" x14ac:dyDescent="0.25">
      <c r="A53" s="64" t="s">
        <v>162</v>
      </c>
      <c r="B53" s="64" t="s">
        <v>16</v>
      </c>
      <c r="C53" s="64" t="s">
        <v>163</v>
      </c>
      <c r="D53" s="64" t="s">
        <v>159</v>
      </c>
      <c r="E53" s="64" t="s">
        <v>151</v>
      </c>
      <c r="F53" s="64" t="s">
        <v>164</v>
      </c>
      <c r="G53" s="52">
        <v>17533.23</v>
      </c>
      <c r="H53" s="40">
        <v>44307</v>
      </c>
    </row>
    <row r="54" spans="1:8" s="2" customFormat="1" ht="38.25" x14ac:dyDescent="0.25">
      <c r="A54" s="65" t="s">
        <v>165</v>
      </c>
      <c r="B54" s="65" t="s">
        <v>16</v>
      </c>
      <c r="C54" s="65" t="s">
        <v>158</v>
      </c>
      <c r="D54" s="65" t="s">
        <v>159</v>
      </c>
      <c r="E54" s="65" t="s">
        <v>166</v>
      </c>
      <c r="F54" s="65" t="s">
        <v>167</v>
      </c>
      <c r="G54" s="66">
        <v>27150.76</v>
      </c>
      <c r="H54" s="40">
        <v>44307</v>
      </c>
    </row>
    <row r="55" spans="1:8" s="209" customFormat="1" ht="38.25" x14ac:dyDescent="0.25">
      <c r="A55" s="3" t="s">
        <v>2182</v>
      </c>
      <c r="B55" s="67" t="s">
        <v>30</v>
      </c>
      <c r="C55" s="68" t="s">
        <v>2183</v>
      </c>
      <c r="D55" s="21" t="s">
        <v>2184</v>
      </c>
      <c r="E55" s="67" t="s">
        <v>2185</v>
      </c>
      <c r="F55" s="68" t="s">
        <v>2186</v>
      </c>
      <c r="G55" s="22">
        <v>4033.04</v>
      </c>
      <c r="H55" s="187" t="s">
        <v>2127</v>
      </c>
    </row>
    <row r="56" spans="1:8" s="31" customFormat="1" ht="38.25" x14ac:dyDescent="0.2">
      <c r="A56" s="93" t="s">
        <v>168</v>
      </c>
      <c r="B56" s="93" t="s">
        <v>30</v>
      </c>
      <c r="C56" s="93" t="s">
        <v>169</v>
      </c>
      <c r="D56" s="93" t="s">
        <v>170</v>
      </c>
      <c r="E56" s="89" t="s">
        <v>171</v>
      </c>
      <c r="F56" s="89" t="s">
        <v>172</v>
      </c>
      <c r="G56" s="94">
        <v>1134695.8</v>
      </c>
      <c r="H56" s="40">
        <v>44344</v>
      </c>
    </row>
    <row r="57" spans="1:8" s="5" customFormat="1" ht="38.25" x14ac:dyDescent="0.25">
      <c r="A57" s="3" t="s">
        <v>2187</v>
      </c>
      <c r="B57" s="3" t="s">
        <v>30</v>
      </c>
      <c r="C57" s="68" t="s">
        <v>2075</v>
      </c>
      <c r="D57" s="3" t="s">
        <v>148</v>
      </c>
      <c r="E57" s="3" t="s">
        <v>2188</v>
      </c>
      <c r="F57" s="23" t="s">
        <v>2189</v>
      </c>
      <c r="G57" s="22">
        <v>7686.05</v>
      </c>
      <c r="H57" s="187" t="s">
        <v>2190</v>
      </c>
    </row>
    <row r="58" spans="1:8" s="5" customFormat="1" ht="38.25" x14ac:dyDescent="0.25">
      <c r="A58" s="3" t="s">
        <v>173</v>
      </c>
      <c r="B58" s="43" t="s">
        <v>30</v>
      </c>
      <c r="C58" s="3" t="s">
        <v>147</v>
      </c>
      <c r="D58" s="21" t="s">
        <v>174</v>
      </c>
      <c r="E58" s="67" t="s">
        <v>175</v>
      </c>
      <c r="F58" s="43" t="s">
        <v>176</v>
      </c>
      <c r="G58" s="38">
        <v>663065.80000000005</v>
      </c>
      <c r="H58" s="12">
        <v>44456</v>
      </c>
    </row>
    <row r="59" spans="1:8" s="9" customFormat="1" ht="25.5" x14ac:dyDescent="0.25">
      <c r="A59" s="1" t="s">
        <v>177</v>
      </c>
      <c r="B59" s="1" t="s">
        <v>16</v>
      </c>
      <c r="C59" s="1" t="s">
        <v>178</v>
      </c>
      <c r="D59" s="1" t="s">
        <v>179</v>
      </c>
      <c r="E59" s="1" t="s">
        <v>179</v>
      </c>
      <c r="F59" s="1" t="s">
        <v>180</v>
      </c>
      <c r="G59" s="38">
        <v>496744.61</v>
      </c>
      <c r="H59" s="29">
        <v>44494</v>
      </c>
    </row>
    <row r="60" spans="1:8" s="31" customFormat="1" ht="38.25" x14ac:dyDescent="0.2">
      <c r="A60" s="154" t="s">
        <v>181</v>
      </c>
      <c r="B60" s="154" t="s">
        <v>10</v>
      </c>
      <c r="C60" s="154" t="s">
        <v>182</v>
      </c>
      <c r="D60" s="154" t="s">
        <v>183</v>
      </c>
      <c r="E60" s="154" t="s">
        <v>184</v>
      </c>
      <c r="F60" s="150" t="s">
        <v>185</v>
      </c>
      <c r="G60" s="155">
        <v>304958.12</v>
      </c>
      <c r="H60" s="29">
        <v>44546</v>
      </c>
    </row>
    <row r="61" spans="1:8" s="5" customFormat="1" ht="38.25" x14ac:dyDescent="0.25">
      <c r="A61" s="3" t="s">
        <v>2249</v>
      </c>
      <c r="B61" s="3" t="s">
        <v>53</v>
      </c>
      <c r="C61" s="3" t="s">
        <v>2250</v>
      </c>
      <c r="D61" s="3" t="s">
        <v>2251</v>
      </c>
      <c r="E61" s="3" t="s">
        <v>2252</v>
      </c>
      <c r="F61" s="1" t="s">
        <v>2253</v>
      </c>
      <c r="G61" s="132">
        <v>336101.95</v>
      </c>
      <c r="H61" s="12">
        <v>44665</v>
      </c>
    </row>
    <row r="62" spans="1:8" s="2" customFormat="1" ht="63.75" x14ac:dyDescent="0.25">
      <c r="A62" s="3" t="s">
        <v>2254</v>
      </c>
      <c r="B62" s="3" t="s">
        <v>10</v>
      </c>
      <c r="C62" s="3" t="s">
        <v>219</v>
      </c>
      <c r="D62" s="3" t="s">
        <v>1754</v>
      </c>
      <c r="E62" s="3" t="s">
        <v>2255</v>
      </c>
      <c r="F62" s="3" t="s">
        <v>2256</v>
      </c>
      <c r="G62" s="47">
        <v>427195.1</v>
      </c>
      <c r="H62" s="12">
        <v>44914</v>
      </c>
    </row>
    <row r="63" spans="1:8" s="2" customFormat="1" ht="15.75" x14ac:dyDescent="0.25">
      <c r="A63" s="249" t="s">
        <v>186</v>
      </c>
      <c r="B63" s="249"/>
      <c r="C63" s="249"/>
      <c r="D63" s="249"/>
      <c r="E63" s="249"/>
      <c r="F63" s="250"/>
      <c r="G63" s="13">
        <f>SUM(G64)</f>
        <v>819502.52</v>
      </c>
      <c r="H63" s="18"/>
    </row>
    <row r="64" spans="1:8" s="2" customFormat="1" ht="38.25" x14ac:dyDescent="0.25">
      <c r="A64" s="3" t="s">
        <v>187</v>
      </c>
      <c r="B64" s="3" t="s">
        <v>33</v>
      </c>
      <c r="C64" s="3" t="s">
        <v>188</v>
      </c>
      <c r="D64" s="3" t="s">
        <v>189</v>
      </c>
      <c r="E64" s="3" t="s">
        <v>190</v>
      </c>
      <c r="F64" s="3" t="s">
        <v>191</v>
      </c>
      <c r="G64" s="22">
        <v>819502.52</v>
      </c>
      <c r="H64" s="149">
        <v>44539</v>
      </c>
    </row>
    <row r="65" spans="1:8" s="2" customFormat="1" ht="15.75" x14ac:dyDescent="0.25">
      <c r="A65" s="245" t="s">
        <v>192</v>
      </c>
      <c r="B65" s="245"/>
      <c r="C65" s="245"/>
      <c r="D65" s="245"/>
      <c r="E65" s="245"/>
      <c r="F65" s="246"/>
      <c r="G65" s="11">
        <f>SUM(G66:G93)</f>
        <v>7350219.6567817302</v>
      </c>
      <c r="H65" s="17"/>
    </row>
    <row r="66" spans="1:8" s="2" customFormat="1" ht="51" x14ac:dyDescent="0.25">
      <c r="A66" s="1" t="s">
        <v>2191</v>
      </c>
      <c r="B66" s="1" t="s">
        <v>10</v>
      </c>
      <c r="C66" s="1" t="s">
        <v>2192</v>
      </c>
      <c r="D66" s="1" t="s">
        <v>2193</v>
      </c>
      <c r="E66" s="1" t="s">
        <v>2194</v>
      </c>
      <c r="F66" s="1" t="s">
        <v>2195</v>
      </c>
      <c r="G66" s="38">
        <v>400.66665170487198</v>
      </c>
      <c r="H66" s="187" t="s">
        <v>2196</v>
      </c>
    </row>
    <row r="67" spans="1:8" s="2" customFormat="1" ht="51" x14ac:dyDescent="0.25">
      <c r="A67" s="1" t="s">
        <v>2197</v>
      </c>
      <c r="B67" s="1" t="s">
        <v>10</v>
      </c>
      <c r="C67" s="1" t="s">
        <v>2192</v>
      </c>
      <c r="D67" s="1" t="s">
        <v>2193</v>
      </c>
      <c r="E67" s="1" t="s">
        <v>2194</v>
      </c>
      <c r="F67" s="1" t="s">
        <v>2198</v>
      </c>
      <c r="G67" s="38">
        <v>290.22995944878858</v>
      </c>
      <c r="H67" s="187" t="s">
        <v>2196</v>
      </c>
    </row>
    <row r="68" spans="1:8" s="2" customFormat="1" ht="63.75" x14ac:dyDescent="0.25">
      <c r="A68" s="1" t="s">
        <v>2199</v>
      </c>
      <c r="B68" s="1" t="s">
        <v>10</v>
      </c>
      <c r="C68" s="1" t="s">
        <v>2192</v>
      </c>
      <c r="D68" s="1" t="s">
        <v>2193</v>
      </c>
      <c r="E68" s="1" t="s">
        <v>2194</v>
      </c>
      <c r="F68" s="1" t="s">
        <v>2200</v>
      </c>
      <c r="G68" s="38">
        <v>379.53464070913833</v>
      </c>
      <c r="H68" s="187" t="s">
        <v>2196</v>
      </c>
    </row>
    <row r="69" spans="1:8" s="2" customFormat="1" ht="51" x14ac:dyDescent="0.25">
      <c r="A69" s="3" t="s">
        <v>2201</v>
      </c>
      <c r="B69" s="3" t="s">
        <v>10</v>
      </c>
      <c r="C69" s="210" t="s">
        <v>193</v>
      </c>
      <c r="D69" s="21" t="s">
        <v>194</v>
      </c>
      <c r="E69" s="39" t="s">
        <v>195</v>
      </c>
      <c r="F69" s="23" t="s">
        <v>2202</v>
      </c>
      <c r="G69" s="22">
        <v>250.77075254261581</v>
      </c>
      <c r="H69" s="187" t="s">
        <v>2203</v>
      </c>
    </row>
    <row r="70" spans="1:8" s="2" customFormat="1" ht="51" x14ac:dyDescent="0.25">
      <c r="A70" s="3" t="s">
        <v>2204</v>
      </c>
      <c r="B70" s="3" t="s">
        <v>10</v>
      </c>
      <c r="C70" s="210" t="s">
        <v>193</v>
      </c>
      <c r="D70" s="21" t="s">
        <v>194</v>
      </c>
      <c r="E70" s="39" t="s">
        <v>195</v>
      </c>
      <c r="F70" s="23" t="s">
        <v>2202</v>
      </c>
      <c r="G70" s="22">
        <v>250.77075254261581</v>
      </c>
      <c r="H70" s="187" t="s">
        <v>2203</v>
      </c>
    </row>
    <row r="71" spans="1:8" s="2" customFormat="1" ht="63.75" x14ac:dyDescent="0.25">
      <c r="A71" s="3" t="s">
        <v>2205</v>
      </c>
      <c r="B71" s="3" t="s">
        <v>10</v>
      </c>
      <c r="C71" s="210" t="s">
        <v>193</v>
      </c>
      <c r="D71" s="21" t="s">
        <v>194</v>
      </c>
      <c r="E71" s="39" t="s">
        <v>195</v>
      </c>
      <c r="F71" s="23" t="s">
        <v>2206</v>
      </c>
      <c r="G71" s="22">
        <v>363.15402478195574</v>
      </c>
      <c r="H71" s="187" t="s">
        <v>2203</v>
      </c>
    </row>
    <row r="72" spans="1:8" s="2" customFormat="1" ht="38.25" x14ac:dyDescent="0.25">
      <c r="A72" s="3" t="s">
        <v>196</v>
      </c>
      <c r="B72" s="27" t="s">
        <v>10</v>
      </c>
      <c r="C72" s="21" t="s">
        <v>126</v>
      </c>
      <c r="D72" s="3" t="s">
        <v>197</v>
      </c>
      <c r="E72" s="39" t="s">
        <v>198</v>
      </c>
      <c r="F72" s="23" t="s">
        <v>199</v>
      </c>
      <c r="G72" s="22">
        <v>8068.45</v>
      </c>
      <c r="H72" s="12">
        <v>44266</v>
      </c>
    </row>
    <row r="73" spans="1:8" s="2" customFormat="1" ht="25.5" x14ac:dyDescent="0.25">
      <c r="A73" s="3" t="s">
        <v>200</v>
      </c>
      <c r="B73" s="27" t="s">
        <v>10</v>
      </c>
      <c r="C73" s="21" t="s">
        <v>201</v>
      </c>
      <c r="D73" s="3" t="s">
        <v>202</v>
      </c>
      <c r="E73" s="39" t="s">
        <v>203</v>
      </c>
      <c r="F73" s="23" t="s">
        <v>204</v>
      </c>
      <c r="G73" s="22">
        <v>17431.04</v>
      </c>
      <c r="H73" s="12">
        <v>44271</v>
      </c>
    </row>
    <row r="74" spans="1:8" s="2" customFormat="1" ht="38.25" x14ac:dyDescent="0.25">
      <c r="A74" s="1" t="s">
        <v>205</v>
      </c>
      <c r="B74" s="1" t="s">
        <v>10</v>
      </c>
      <c r="C74" s="1" t="s">
        <v>206</v>
      </c>
      <c r="D74" s="1" t="s">
        <v>207</v>
      </c>
      <c r="E74" s="1" t="s">
        <v>208</v>
      </c>
      <c r="F74" s="1" t="s">
        <v>209</v>
      </c>
      <c r="G74" s="38">
        <v>27096.5</v>
      </c>
      <c r="H74" s="40">
        <v>44272</v>
      </c>
    </row>
    <row r="75" spans="1:8" s="2" customFormat="1" ht="51" x14ac:dyDescent="0.25">
      <c r="A75" s="1" t="s">
        <v>210</v>
      </c>
      <c r="B75" s="1" t="s">
        <v>10</v>
      </c>
      <c r="C75" s="1" t="s">
        <v>211</v>
      </c>
      <c r="D75" s="1" t="s">
        <v>207</v>
      </c>
      <c r="E75" s="1" t="s">
        <v>212</v>
      </c>
      <c r="F75" s="1" t="s">
        <v>213</v>
      </c>
      <c r="G75" s="38">
        <v>24788.54</v>
      </c>
      <c r="H75" s="40">
        <v>44272</v>
      </c>
    </row>
    <row r="76" spans="1:8" s="2" customFormat="1" ht="63.75" x14ac:dyDescent="0.25">
      <c r="A76" s="1" t="s">
        <v>214</v>
      </c>
      <c r="B76" s="1" t="s">
        <v>10</v>
      </c>
      <c r="C76" s="1" t="s">
        <v>215</v>
      </c>
      <c r="D76" s="1" t="s">
        <v>207</v>
      </c>
      <c r="E76" s="1" t="s">
        <v>216</v>
      </c>
      <c r="F76" s="1" t="s">
        <v>217</v>
      </c>
      <c r="G76" s="38">
        <v>24788.54</v>
      </c>
      <c r="H76" s="40">
        <v>44272</v>
      </c>
    </row>
    <row r="77" spans="1:8" s="5" customFormat="1" ht="63.75" x14ac:dyDescent="0.25">
      <c r="A77" s="1" t="s">
        <v>218</v>
      </c>
      <c r="B77" s="1" t="s">
        <v>10</v>
      </c>
      <c r="C77" s="1" t="s">
        <v>219</v>
      </c>
      <c r="D77" s="1" t="s">
        <v>220</v>
      </c>
      <c r="E77" s="1" t="s">
        <v>221</v>
      </c>
      <c r="F77" s="1" t="s">
        <v>222</v>
      </c>
      <c r="G77" s="38">
        <v>13296.69</v>
      </c>
      <c r="H77" s="40">
        <v>44272</v>
      </c>
    </row>
    <row r="78" spans="1:8" ht="51" x14ac:dyDescent="0.25">
      <c r="A78" s="1" t="s">
        <v>223</v>
      </c>
      <c r="B78" s="1" t="s">
        <v>10</v>
      </c>
      <c r="C78" s="1" t="s">
        <v>206</v>
      </c>
      <c r="D78" s="1" t="s">
        <v>207</v>
      </c>
      <c r="E78" s="1" t="s">
        <v>208</v>
      </c>
      <c r="F78" s="1" t="s">
        <v>224</v>
      </c>
      <c r="G78" s="38">
        <v>8321.41</v>
      </c>
      <c r="H78" s="40">
        <v>44272</v>
      </c>
    </row>
    <row r="79" spans="1:8" s="2" customFormat="1" ht="38.25" x14ac:dyDescent="0.25">
      <c r="A79" s="1" t="s">
        <v>2207</v>
      </c>
      <c r="B79" s="27" t="s">
        <v>30</v>
      </c>
      <c r="C79" s="1" t="s">
        <v>104</v>
      </c>
      <c r="D79" s="1" t="s">
        <v>2208</v>
      </c>
      <c r="E79" s="1" t="s">
        <v>2209</v>
      </c>
      <c r="F79" s="1" t="s">
        <v>2210</v>
      </c>
      <c r="G79" s="38">
        <v>405253.06</v>
      </c>
      <c r="H79" s="211" t="s">
        <v>2211</v>
      </c>
    </row>
    <row r="80" spans="1:8" s="31" customFormat="1" ht="63.75" x14ac:dyDescent="0.2">
      <c r="A80" s="3" t="s">
        <v>225</v>
      </c>
      <c r="B80" s="3" t="s">
        <v>10</v>
      </c>
      <c r="C80" s="3" t="s">
        <v>193</v>
      </c>
      <c r="D80" s="3" t="s">
        <v>194</v>
      </c>
      <c r="E80" s="3" t="s">
        <v>195</v>
      </c>
      <c r="F80" s="3" t="s">
        <v>226</v>
      </c>
      <c r="G80" s="22">
        <v>8704.74</v>
      </c>
      <c r="H80" s="40">
        <v>44344</v>
      </c>
    </row>
    <row r="81" spans="1:8" s="31" customFormat="1" ht="38.25" x14ac:dyDescent="0.2">
      <c r="A81" s="64" t="s">
        <v>227</v>
      </c>
      <c r="B81" s="64" t="s">
        <v>10</v>
      </c>
      <c r="C81" s="64" t="s">
        <v>11</v>
      </c>
      <c r="D81" s="64" t="s">
        <v>228</v>
      </c>
      <c r="E81" s="64" t="s">
        <v>229</v>
      </c>
      <c r="F81" s="64" t="s">
        <v>230</v>
      </c>
      <c r="G81" s="88">
        <v>951883.7</v>
      </c>
      <c r="H81" s="53">
        <v>44358</v>
      </c>
    </row>
    <row r="82" spans="1:8" s="5" customFormat="1" ht="38.25" x14ac:dyDescent="0.25">
      <c r="A82" s="3" t="s">
        <v>231</v>
      </c>
      <c r="B82" s="3" t="s">
        <v>16</v>
      </c>
      <c r="C82" s="3" t="s">
        <v>16</v>
      </c>
      <c r="D82" s="3" t="s">
        <v>232</v>
      </c>
      <c r="E82" s="3" t="s">
        <v>233</v>
      </c>
      <c r="F82" s="1" t="s">
        <v>234</v>
      </c>
      <c r="G82" s="47">
        <v>61431.200000000186</v>
      </c>
      <c r="H82" s="53">
        <v>44379</v>
      </c>
    </row>
    <row r="83" spans="1:8" s="2" customFormat="1" ht="51" x14ac:dyDescent="0.25">
      <c r="A83" s="56" t="s">
        <v>2212</v>
      </c>
      <c r="B83" s="56" t="s">
        <v>16</v>
      </c>
      <c r="C83" s="56" t="s">
        <v>16</v>
      </c>
      <c r="D83" s="56" t="s">
        <v>2213</v>
      </c>
      <c r="E83" s="56" t="s">
        <v>2214</v>
      </c>
      <c r="F83" s="190" t="s">
        <v>2215</v>
      </c>
      <c r="G83" s="52">
        <v>20201.310000000001</v>
      </c>
      <c r="H83" s="187" t="s">
        <v>2216</v>
      </c>
    </row>
    <row r="84" spans="1:8" s="128" customFormat="1" ht="38.25" x14ac:dyDescent="0.2">
      <c r="A84" s="3" t="s">
        <v>2217</v>
      </c>
      <c r="B84" s="3" t="s">
        <v>53</v>
      </c>
      <c r="C84" s="3" t="s">
        <v>235</v>
      </c>
      <c r="D84" s="3" t="s">
        <v>236</v>
      </c>
      <c r="E84" s="3" t="s">
        <v>237</v>
      </c>
      <c r="F84" s="3" t="s">
        <v>2218</v>
      </c>
      <c r="G84" s="212">
        <v>78948.020000000019</v>
      </c>
      <c r="H84" s="187" t="s">
        <v>2219</v>
      </c>
    </row>
    <row r="85" spans="1:8" s="128" customFormat="1" ht="25.5" x14ac:dyDescent="0.2">
      <c r="A85" s="48" t="s">
        <v>238</v>
      </c>
      <c r="B85" s="134" t="s">
        <v>10</v>
      </c>
      <c r="C85" s="48" t="s">
        <v>239</v>
      </c>
      <c r="D85" s="48" t="s">
        <v>240</v>
      </c>
      <c r="E85" s="48" t="s">
        <v>241</v>
      </c>
      <c r="F85" s="48" t="s">
        <v>242</v>
      </c>
      <c r="G85" s="88">
        <v>2587106.4300000002</v>
      </c>
      <c r="H85" s="53">
        <v>44475</v>
      </c>
    </row>
    <row r="86" spans="1:8" s="128" customFormat="1" ht="76.5" x14ac:dyDescent="0.2">
      <c r="A86" s="1" t="s">
        <v>243</v>
      </c>
      <c r="B86" s="1" t="s">
        <v>30</v>
      </c>
      <c r="C86" s="1" t="s">
        <v>39</v>
      </c>
      <c r="D86" s="1" t="s">
        <v>244</v>
      </c>
      <c r="E86" s="1" t="s">
        <v>245</v>
      </c>
      <c r="F86" s="1" t="s">
        <v>246</v>
      </c>
      <c r="G86" s="38">
        <v>15854.96</v>
      </c>
      <c r="H86" s="29">
        <v>44483</v>
      </c>
    </row>
    <row r="87" spans="1:8" s="128" customFormat="1" ht="38.25" x14ac:dyDescent="0.2">
      <c r="A87" s="1" t="s">
        <v>247</v>
      </c>
      <c r="B87" s="1" t="s">
        <v>10</v>
      </c>
      <c r="C87" s="1" t="s">
        <v>248</v>
      </c>
      <c r="D87" s="1" t="s">
        <v>249</v>
      </c>
      <c r="E87" s="1" t="s">
        <v>250</v>
      </c>
      <c r="F87" s="1" t="s">
        <v>251</v>
      </c>
      <c r="G87" s="38">
        <v>1356567.06</v>
      </c>
      <c r="H87" s="53">
        <v>44499</v>
      </c>
    </row>
    <row r="88" spans="1:8" s="31" customFormat="1" ht="51" x14ac:dyDescent="0.2">
      <c r="A88" s="84" t="s">
        <v>252</v>
      </c>
      <c r="B88" s="84" t="s">
        <v>30</v>
      </c>
      <c r="C88" s="147" t="s">
        <v>253</v>
      </c>
      <c r="D88" s="83" t="s">
        <v>254</v>
      </c>
      <c r="E88" s="147" t="s">
        <v>255</v>
      </c>
      <c r="F88" s="1" t="s">
        <v>256</v>
      </c>
      <c r="G88" s="22">
        <v>18767.099999999999</v>
      </c>
      <c r="H88" s="148">
        <v>44532</v>
      </c>
    </row>
    <row r="89" spans="1:8" s="128" customFormat="1" ht="51" x14ac:dyDescent="0.2">
      <c r="A89" s="84" t="s">
        <v>257</v>
      </c>
      <c r="B89" s="84" t="s">
        <v>30</v>
      </c>
      <c r="C89" s="147" t="s">
        <v>253</v>
      </c>
      <c r="D89" s="83" t="s">
        <v>254</v>
      </c>
      <c r="E89" s="147" t="s">
        <v>255</v>
      </c>
      <c r="F89" s="1" t="s">
        <v>258</v>
      </c>
      <c r="G89" s="22">
        <v>18459.64</v>
      </c>
      <c r="H89" s="148">
        <v>44532</v>
      </c>
    </row>
    <row r="90" spans="1:8" s="10" customFormat="1" ht="51" x14ac:dyDescent="0.25">
      <c r="A90" s="84" t="s">
        <v>259</v>
      </c>
      <c r="B90" s="84" t="s">
        <v>33</v>
      </c>
      <c r="C90" s="147" t="s">
        <v>260</v>
      </c>
      <c r="D90" s="83" t="s">
        <v>261</v>
      </c>
      <c r="E90" s="147" t="s">
        <v>262</v>
      </c>
      <c r="F90" s="1" t="s">
        <v>263</v>
      </c>
      <c r="G90" s="22">
        <v>15580.89</v>
      </c>
      <c r="H90" s="148">
        <v>44532</v>
      </c>
    </row>
    <row r="91" spans="1:8" s="31" customFormat="1" ht="63.75" x14ac:dyDescent="0.2">
      <c r="A91" s="84" t="s">
        <v>264</v>
      </c>
      <c r="B91" s="84" t="s">
        <v>43</v>
      </c>
      <c r="C91" s="147" t="s">
        <v>265</v>
      </c>
      <c r="D91" s="83" t="s">
        <v>261</v>
      </c>
      <c r="E91" s="147" t="s">
        <v>266</v>
      </c>
      <c r="F91" s="1" t="s">
        <v>267</v>
      </c>
      <c r="G91" s="22">
        <v>20698.23</v>
      </c>
      <c r="H91" s="148">
        <v>44532</v>
      </c>
    </row>
    <row r="92" spans="1:8" ht="25.5" x14ac:dyDescent="0.25">
      <c r="A92" s="150" t="s">
        <v>268</v>
      </c>
      <c r="B92" s="150" t="s">
        <v>53</v>
      </c>
      <c r="C92" s="150" t="s">
        <v>269</v>
      </c>
      <c r="D92" s="150" t="s">
        <v>270</v>
      </c>
      <c r="E92" s="150" t="s">
        <v>271</v>
      </c>
      <c r="F92" s="152" t="s">
        <v>272</v>
      </c>
      <c r="G92" s="151">
        <v>986074.4</v>
      </c>
      <c r="H92" s="148">
        <v>44546</v>
      </c>
    </row>
    <row r="93" spans="1:8" s="214" customFormat="1" ht="38.25" x14ac:dyDescent="0.25">
      <c r="A93" s="150" t="s">
        <v>273</v>
      </c>
      <c r="B93" s="150" t="s">
        <v>30</v>
      </c>
      <c r="C93" s="150" t="s">
        <v>253</v>
      </c>
      <c r="D93" s="150" t="s">
        <v>274</v>
      </c>
      <c r="E93" s="150" t="s">
        <v>275</v>
      </c>
      <c r="F93" s="150" t="s">
        <v>276</v>
      </c>
      <c r="G93" s="151">
        <v>678962.62</v>
      </c>
      <c r="H93" s="153">
        <v>44546</v>
      </c>
    </row>
    <row r="94" spans="1:8" s="5" customFormat="1" ht="15.75" x14ac:dyDescent="0.25">
      <c r="A94" s="249" t="s">
        <v>2220</v>
      </c>
      <c r="B94" s="249"/>
      <c r="C94" s="249"/>
      <c r="D94" s="249"/>
      <c r="E94" s="249"/>
      <c r="F94" s="250"/>
      <c r="G94" s="13">
        <f>SUM(G95:G98)</f>
        <v>449455.92000000004</v>
      </c>
      <c r="H94" s="18"/>
    </row>
    <row r="95" spans="1:8" s="31" customFormat="1" ht="38.25" x14ac:dyDescent="0.2">
      <c r="A95" s="24" t="s">
        <v>2221</v>
      </c>
      <c r="B95" s="24" t="s">
        <v>16</v>
      </c>
      <c r="C95" s="21" t="s">
        <v>2067</v>
      </c>
      <c r="D95" s="21" t="s">
        <v>65</v>
      </c>
      <c r="E95" s="3" t="s">
        <v>2222</v>
      </c>
      <c r="F95" s="3" t="s">
        <v>2223</v>
      </c>
      <c r="G95" s="22">
        <v>20393.22</v>
      </c>
      <c r="H95" s="187" t="s">
        <v>2224</v>
      </c>
    </row>
    <row r="96" spans="1:8" s="2" customFormat="1" ht="51" x14ac:dyDescent="0.25">
      <c r="A96" s="3" t="s">
        <v>2225</v>
      </c>
      <c r="B96" s="3" t="s">
        <v>10</v>
      </c>
      <c r="C96" s="67" t="s">
        <v>11</v>
      </c>
      <c r="D96" s="21" t="s">
        <v>277</v>
      </c>
      <c r="E96" s="83" t="s">
        <v>2226</v>
      </c>
      <c r="F96" s="84" t="s">
        <v>2227</v>
      </c>
      <c r="G96" s="22">
        <v>15197.62</v>
      </c>
      <c r="H96" s="187" t="s">
        <v>2228</v>
      </c>
    </row>
    <row r="97" spans="1:8" s="19" customFormat="1" ht="38.25" x14ac:dyDescent="0.2">
      <c r="A97" s="3" t="s">
        <v>2229</v>
      </c>
      <c r="B97" s="3" t="s">
        <v>53</v>
      </c>
      <c r="C97" s="3" t="s">
        <v>278</v>
      </c>
      <c r="D97" s="3" t="s">
        <v>279</v>
      </c>
      <c r="E97" s="3" t="s">
        <v>2230</v>
      </c>
      <c r="F97" s="23" t="s">
        <v>2231</v>
      </c>
      <c r="G97" s="213">
        <v>11492.13</v>
      </c>
      <c r="H97" s="187" t="s">
        <v>2148</v>
      </c>
    </row>
    <row r="98" spans="1:8" s="9" customFormat="1" ht="51" x14ac:dyDescent="0.25">
      <c r="A98" s="215" t="s">
        <v>2232</v>
      </c>
      <c r="B98" s="215" t="s">
        <v>30</v>
      </c>
      <c r="C98" s="89" t="s">
        <v>2075</v>
      </c>
      <c r="D98" s="90" t="s">
        <v>277</v>
      </c>
      <c r="E98" s="90" t="s">
        <v>2233</v>
      </c>
      <c r="F98" s="90" t="s">
        <v>2234</v>
      </c>
      <c r="G98" s="92">
        <v>402372.95</v>
      </c>
      <c r="H98" s="187" t="s">
        <v>2235</v>
      </c>
    </row>
    <row r="99" spans="1:8" ht="15.75" x14ac:dyDescent="0.25">
      <c r="A99" s="245" t="s">
        <v>2236</v>
      </c>
      <c r="B99" s="245"/>
      <c r="C99" s="245"/>
      <c r="D99" s="245"/>
      <c r="E99" s="245"/>
      <c r="F99" s="246"/>
      <c r="G99" s="11">
        <f>SUM(G100:G100)</f>
        <v>282219.34000000003</v>
      </c>
      <c r="H99" s="17"/>
    </row>
    <row r="100" spans="1:8" ht="51" x14ac:dyDescent="0.25">
      <c r="A100" s="104" t="s">
        <v>2237</v>
      </c>
      <c r="B100" s="104" t="s">
        <v>10</v>
      </c>
      <c r="C100" s="104" t="s">
        <v>11</v>
      </c>
      <c r="D100" s="104" t="s">
        <v>280</v>
      </c>
      <c r="E100" s="104" t="s">
        <v>281</v>
      </c>
      <c r="F100" s="104" t="s">
        <v>2238</v>
      </c>
      <c r="G100" s="213">
        <v>282219.34000000003</v>
      </c>
      <c r="H100" s="187" t="s">
        <v>2239</v>
      </c>
    </row>
    <row r="101" spans="1:8" ht="15.75" x14ac:dyDescent="0.25">
      <c r="A101" s="216"/>
      <c r="B101" s="216"/>
      <c r="C101" s="216"/>
      <c r="D101" s="216"/>
      <c r="E101" s="216"/>
      <c r="F101" s="217" t="s">
        <v>2102</v>
      </c>
      <c r="G101" s="218">
        <f>SUM(G99,G94,G65,G63,G47,G44,G4)</f>
        <v>48407154.982364446</v>
      </c>
      <c r="H101" s="219"/>
    </row>
    <row r="103" spans="1:8" x14ac:dyDescent="0.2">
      <c r="B103" s="240" t="s">
        <v>2099</v>
      </c>
      <c r="C103" s="241"/>
      <c r="G103" s="4"/>
      <c r="H103" s="4"/>
    </row>
    <row r="104" spans="1:8" x14ac:dyDescent="0.2">
      <c r="B104" s="169" t="s">
        <v>16</v>
      </c>
      <c r="C104" s="170">
        <f>SUMIF($B$4:$B$102,B104,$G$4:$G$102)</f>
        <v>7009483.2490366865</v>
      </c>
    </row>
    <row r="105" spans="1:8" x14ac:dyDescent="0.2">
      <c r="B105" s="169" t="s">
        <v>53</v>
      </c>
      <c r="C105" s="170">
        <f>SUMIF($B$4:$B$102,B105,$G$4:$G$102)</f>
        <v>5696034.9911088357</v>
      </c>
    </row>
    <row r="106" spans="1:8" x14ac:dyDescent="0.2">
      <c r="B106" s="169" t="s">
        <v>10</v>
      </c>
      <c r="C106" s="170">
        <f>SUMIF($B$4:$B$102,B106,$G$4:$G$102)</f>
        <v>12315504.666781731</v>
      </c>
    </row>
    <row r="107" spans="1:8" x14ac:dyDescent="0.2">
      <c r="B107" s="169" t="s">
        <v>33</v>
      </c>
      <c r="C107" s="170">
        <f>SUMIF($B$4:$B$102,B107,$G$4:$G$102)</f>
        <v>3414925.96</v>
      </c>
    </row>
    <row r="108" spans="1:8" x14ac:dyDescent="0.2">
      <c r="B108" s="169" t="s">
        <v>30</v>
      </c>
      <c r="C108" s="170">
        <f>SUMIF($B$4:$B$102,B108,$G$4:$G$102)</f>
        <v>19276272.375437189</v>
      </c>
    </row>
    <row r="109" spans="1:8" x14ac:dyDescent="0.2">
      <c r="B109" s="171" t="s">
        <v>2240</v>
      </c>
      <c r="C109" s="172">
        <f>SUM(C104:C108)</f>
        <v>47712221.242364444</v>
      </c>
    </row>
    <row r="110" spans="1:8" x14ac:dyDescent="0.25">
      <c r="B110" s="220"/>
      <c r="C110" s="209"/>
    </row>
    <row r="111" spans="1:8" x14ac:dyDescent="0.25">
      <c r="B111" s="27" t="s">
        <v>43</v>
      </c>
      <c r="C111" s="14">
        <f>SUMIF($B$4:$B$102,B111,$G$4:$G$102)</f>
        <v>694933.74</v>
      </c>
    </row>
    <row r="112" spans="1:8" x14ac:dyDescent="0.25">
      <c r="B112" s="27" t="s">
        <v>2101</v>
      </c>
      <c r="C112" s="221">
        <f>SUM(C111,C109)</f>
        <v>48407154.982364446</v>
      </c>
    </row>
  </sheetData>
  <autoFilter ref="A3:H63" xr:uid="{237012A7-CC10-4948-AE3F-F83C9C9B2868}"/>
  <mergeCells count="10">
    <mergeCell ref="B103:C103"/>
    <mergeCell ref="A1:H1"/>
    <mergeCell ref="A4:F4"/>
    <mergeCell ref="A2:H2"/>
    <mergeCell ref="A44:F44"/>
    <mergeCell ref="A47:F47"/>
    <mergeCell ref="A63:F63"/>
    <mergeCell ref="A65:F65"/>
    <mergeCell ref="A94:F94"/>
    <mergeCell ref="A99:F99"/>
  </mergeCells>
  <pageMargins left="0.31496062992125984" right="0.31496062992125984" top="0.35433070866141736" bottom="0.35433070866141736" header="0.31496062992125984" footer="0.31496062992125984"/>
  <pageSetup paperSize="9" scale="1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9"/>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0F8ED-CF60-46E2-A1D4-982EE3F3D712}">
  <sheetPr codeName="Blad3"/>
  <dimension ref="A1:J49"/>
  <sheetViews>
    <sheetView workbookViewId="0">
      <pane ySplit="3" topLeftCell="A37" activePane="bottomLeft" state="frozen"/>
      <selection pane="bottomLeft" activeCell="H41" sqref="H41"/>
    </sheetView>
  </sheetViews>
  <sheetFormatPr defaultRowHeight="15" x14ac:dyDescent="0.25"/>
  <cols>
    <col min="1" max="1" width="13.42578125" customWidth="1"/>
    <col min="2" max="2" width="14.7109375" customWidth="1"/>
    <col min="3" max="3" width="16.5703125" style="20" bestFit="1" customWidth="1"/>
    <col min="4" max="5" width="25.7109375" style="20" customWidth="1"/>
    <col min="6" max="6" width="41.5703125" style="25" customWidth="1"/>
    <col min="7" max="7" width="16.7109375" customWidth="1"/>
    <col min="8" max="8" width="18.28515625" customWidth="1"/>
    <col min="9" max="10" width="11.140625" style="19" customWidth="1"/>
  </cols>
  <sheetData>
    <row r="1" spans="1:8" ht="23.25" customHeight="1" x14ac:dyDescent="0.25">
      <c r="A1" s="242" t="s">
        <v>282</v>
      </c>
      <c r="B1" s="243"/>
      <c r="C1" s="243"/>
      <c r="D1" s="243"/>
      <c r="E1" s="243"/>
      <c r="F1" s="243"/>
      <c r="G1" s="243"/>
      <c r="H1" s="244"/>
    </row>
    <row r="2" spans="1:8" ht="64.150000000000006" customHeight="1" x14ac:dyDescent="0.25">
      <c r="A2" s="251" t="s">
        <v>283</v>
      </c>
      <c r="B2" s="252"/>
      <c r="C2" s="252"/>
      <c r="D2" s="252"/>
      <c r="E2" s="252"/>
      <c r="F2" s="252"/>
      <c r="G2" s="252"/>
      <c r="H2" s="253"/>
    </row>
    <row r="3" spans="1:8" s="19" customFormat="1" ht="31.9" customHeight="1" x14ac:dyDescent="0.2">
      <c r="A3" s="34" t="s">
        <v>0</v>
      </c>
      <c r="B3" s="34" t="s">
        <v>1</v>
      </c>
      <c r="C3" s="34" t="s">
        <v>284</v>
      </c>
      <c r="D3" s="34" t="s">
        <v>3</v>
      </c>
      <c r="E3" s="34" t="s">
        <v>4</v>
      </c>
      <c r="F3" s="34" t="s">
        <v>5</v>
      </c>
      <c r="G3" s="35" t="s">
        <v>285</v>
      </c>
      <c r="H3" s="34" t="s">
        <v>286</v>
      </c>
    </row>
    <row r="4" spans="1:8" s="16" customFormat="1" ht="15.75" x14ac:dyDescent="0.25">
      <c r="A4" s="245" t="s">
        <v>8</v>
      </c>
      <c r="B4" s="245"/>
      <c r="C4" s="245"/>
      <c r="D4" s="245"/>
      <c r="E4" s="245"/>
      <c r="F4" s="246"/>
      <c r="G4" s="11">
        <f>SUM(G5:G38)</f>
        <v>2135448.2100000004</v>
      </c>
      <c r="H4" s="15"/>
    </row>
    <row r="5" spans="1:8" s="19" customFormat="1" ht="27.6" customHeight="1" x14ac:dyDescent="0.2">
      <c r="A5" s="3" t="s">
        <v>287</v>
      </c>
      <c r="B5" s="3" t="s">
        <v>10</v>
      </c>
      <c r="C5" s="1" t="s">
        <v>81</v>
      </c>
      <c r="D5" s="1" t="s">
        <v>82</v>
      </c>
      <c r="E5" s="1" t="s">
        <v>83</v>
      </c>
      <c r="F5" s="3" t="s">
        <v>288</v>
      </c>
      <c r="G5" s="14">
        <v>50530.12</v>
      </c>
      <c r="H5" s="32">
        <v>44236</v>
      </c>
    </row>
    <row r="6" spans="1:8" s="19" customFormat="1" ht="28.5" customHeight="1" x14ac:dyDescent="0.2">
      <c r="A6" s="3" t="s">
        <v>289</v>
      </c>
      <c r="B6" s="3" t="s">
        <v>10</v>
      </c>
      <c r="C6" s="1" t="s">
        <v>219</v>
      </c>
      <c r="D6" s="1" t="s">
        <v>290</v>
      </c>
      <c r="E6" s="1" t="s">
        <v>291</v>
      </c>
      <c r="F6" s="3" t="s">
        <v>292</v>
      </c>
      <c r="G6" s="14">
        <v>37736.54</v>
      </c>
      <c r="H6" s="32">
        <v>44236</v>
      </c>
    </row>
    <row r="7" spans="1:8" s="19" customFormat="1" ht="26.25" customHeight="1" x14ac:dyDescent="0.2">
      <c r="A7" s="3" t="s">
        <v>293</v>
      </c>
      <c r="B7" s="3" t="s">
        <v>10</v>
      </c>
      <c r="C7" s="1" t="s">
        <v>11</v>
      </c>
      <c r="D7" s="1" t="s">
        <v>277</v>
      </c>
      <c r="E7" s="1" t="s">
        <v>294</v>
      </c>
      <c r="F7" s="3" t="s">
        <v>295</v>
      </c>
      <c r="G7" s="14">
        <v>81444.59</v>
      </c>
      <c r="H7" s="32">
        <v>44236</v>
      </c>
    </row>
    <row r="8" spans="1:8" s="19" customFormat="1" ht="26.25" customHeight="1" x14ac:dyDescent="0.2">
      <c r="A8" s="3" t="s">
        <v>296</v>
      </c>
      <c r="B8" s="3" t="s">
        <v>33</v>
      </c>
      <c r="C8" s="1" t="s">
        <v>34</v>
      </c>
      <c r="D8" s="1" t="s">
        <v>297</v>
      </c>
      <c r="E8" s="1" t="s">
        <v>298</v>
      </c>
      <c r="F8" s="3" t="s">
        <v>299</v>
      </c>
      <c r="G8" s="14">
        <v>11225</v>
      </c>
      <c r="H8" s="32">
        <v>44302</v>
      </c>
    </row>
    <row r="9" spans="1:8" s="19" customFormat="1" ht="26.25" customHeight="1" x14ac:dyDescent="0.2">
      <c r="A9" s="3" t="s">
        <v>300</v>
      </c>
      <c r="B9" s="3" t="s">
        <v>10</v>
      </c>
      <c r="C9" s="1" t="s">
        <v>81</v>
      </c>
      <c r="D9" s="1" t="s">
        <v>82</v>
      </c>
      <c r="E9" s="1" t="s">
        <v>83</v>
      </c>
      <c r="F9" s="3" t="s">
        <v>301</v>
      </c>
      <c r="G9" s="14">
        <v>12375</v>
      </c>
      <c r="H9" s="32">
        <v>44302</v>
      </c>
    </row>
    <row r="10" spans="1:8" s="19" customFormat="1" ht="41.25" customHeight="1" x14ac:dyDescent="0.2">
      <c r="A10" s="3" t="s">
        <v>302</v>
      </c>
      <c r="B10" s="3" t="s">
        <v>10</v>
      </c>
      <c r="C10" s="1" t="s">
        <v>248</v>
      </c>
      <c r="D10" s="1" t="s">
        <v>303</v>
      </c>
      <c r="E10" s="1" t="s">
        <v>304</v>
      </c>
      <c r="F10" s="3" t="s">
        <v>305</v>
      </c>
      <c r="G10" s="14">
        <v>19063.88</v>
      </c>
      <c r="H10" s="32">
        <v>44302</v>
      </c>
    </row>
    <row r="11" spans="1:8" s="19" customFormat="1" ht="26.25" customHeight="1" x14ac:dyDescent="0.2">
      <c r="A11" s="3" t="s">
        <v>306</v>
      </c>
      <c r="B11" s="3" t="s">
        <v>16</v>
      </c>
      <c r="C11" s="1" t="s">
        <v>16</v>
      </c>
      <c r="D11" s="1" t="s">
        <v>65</v>
      </c>
      <c r="E11" s="1" t="s">
        <v>307</v>
      </c>
      <c r="F11" s="3" t="s">
        <v>308</v>
      </c>
      <c r="G11" s="14">
        <v>39696.69</v>
      </c>
      <c r="H11" s="32">
        <v>44302</v>
      </c>
    </row>
    <row r="12" spans="1:8" s="19" customFormat="1" ht="26.25" customHeight="1" x14ac:dyDescent="0.2">
      <c r="A12" s="3" t="s">
        <v>309</v>
      </c>
      <c r="B12" s="3" t="s">
        <v>10</v>
      </c>
      <c r="C12" s="1" t="s">
        <v>310</v>
      </c>
      <c r="D12" s="1" t="s">
        <v>277</v>
      </c>
      <c r="E12" s="1" t="s">
        <v>311</v>
      </c>
      <c r="F12" s="3" t="s">
        <v>312</v>
      </c>
      <c r="G12" s="14">
        <v>18759</v>
      </c>
      <c r="H12" s="32">
        <v>44302</v>
      </c>
    </row>
    <row r="13" spans="1:8" s="19" customFormat="1" ht="26.25" customHeight="1" x14ac:dyDescent="0.2">
      <c r="A13" s="3" t="s">
        <v>313</v>
      </c>
      <c r="B13" s="3" t="s">
        <v>30</v>
      </c>
      <c r="C13" s="1" t="s">
        <v>314</v>
      </c>
      <c r="D13" s="1" t="s">
        <v>315</v>
      </c>
      <c r="E13" s="1" t="s">
        <v>316</v>
      </c>
      <c r="F13" s="3" t="s">
        <v>317</v>
      </c>
      <c r="G13" s="14">
        <v>62563.69</v>
      </c>
      <c r="H13" s="32">
        <v>44302</v>
      </c>
    </row>
    <row r="14" spans="1:8" s="19" customFormat="1" ht="26.25" customHeight="1" x14ac:dyDescent="0.2">
      <c r="A14" s="3" t="s">
        <v>318</v>
      </c>
      <c r="B14" s="3" t="s">
        <v>30</v>
      </c>
      <c r="C14" s="1" t="s">
        <v>135</v>
      </c>
      <c r="D14" s="1" t="s">
        <v>319</v>
      </c>
      <c r="E14" s="1" t="s">
        <v>319</v>
      </c>
      <c r="F14" s="3" t="s">
        <v>320</v>
      </c>
      <c r="G14" s="14">
        <v>46207.5</v>
      </c>
      <c r="H14" s="32">
        <v>44302</v>
      </c>
    </row>
    <row r="15" spans="1:8" s="19" customFormat="1" ht="26.25" customHeight="1" x14ac:dyDescent="0.2">
      <c r="A15" s="3" t="s">
        <v>321</v>
      </c>
      <c r="B15" s="3" t="s">
        <v>16</v>
      </c>
      <c r="C15" s="1" t="s">
        <v>26</v>
      </c>
      <c r="D15" s="1" t="s">
        <v>322</v>
      </c>
      <c r="E15" s="1" t="s">
        <v>323</v>
      </c>
      <c r="F15" s="3" t="s">
        <v>320</v>
      </c>
      <c r="G15" s="14">
        <v>128679.6</v>
      </c>
      <c r="H15" s="32">
        <v>44302</v>
      </c>
    </row>
    <row r="16" spans="1:8" s="19" customFormat="1" ht="26.25" customHeight="1" x14ac:dyDescent="0.2">
      <c r="A16" s="3" t="s">
        <v>324</v>
      </c>
      <c r="B16" s="3" t="s">
        <v>10</v>
      </c>
      <c r="C16" s="1" t="s">
        <v>99</v>
      </c>
      <c r="D16" s="1" t="s">
        <v>325</v>
      </c>
      <c r="E16" s="1" t="s">
        <v>326</v>
      </c>
      <c r="F16" s="3" t="s">
        <v>327</v>
      </c>
      <c r="G16" s="14">
        <v>31223.83</v>
      </c>
      <c r="H16" s="32">
        <v>44302</v>
      </c>
    </row>
    <row r="17" spans="1:10" s="19" customFormat="1" ht="26.25" customHeight="1" x14ac:dyDescent="0.2">
      <c r="A17" s="3" t="s">
        <v>328</v>
      </c>
      <c r="B17" s="3" t="s">
        <v>10</v>
      </c>
      <c r="C17" s="1" t="s">
        <v>329</v>
      </c>
      <c r="D17" s="1" t="s">
        <v>330</v>
      </c>
      <c r="E17" s="1" t="s">
        <v>331</v>
      </c>
      <c r="F17" s="3" t="s">
        <v>288</v>
      </c>
      <c r="G17" s="14">
        <v>87634.8</v>
      </c>
      <c r="H17" s="32">
        <v>44302</v>
      </c>
    </row>
    <row r="18" spans="1:10" s="19" customFormat="1" ht="26.25" customHeight="1" x14ac:dyDescent="0.2">
      <c r="A18" s="3" t="s">
        <v>332</v>
      </c>
      <c r="B18" s="3" t="s">
        <v>30</v>
      </c>
      <c r="C18" s="1" t="s">
        <v>333</v>
      </c>
      <c r="D18" s="1" t="s">
        <v>334</v>
      </c>
      <c r="E18" s="1" t="s">
        <v>335</v>
      </c>
      <c r="F18" s="3" t="s">
        <v>336</v>
      </c>
      <c r="G18" s="14">
        <v>184000</v>
      </c>
      <c r="H18" s="32">
        <v>44302</v>
      </c>
    </row>
    <row r="19" spans="1:10" ht="69.599999999999994" customHeight="1" x14ac:dyDescent="0.25">
      <c r="A19" s="69" t="s">
        <v>337</v>
      </c>
      <c r="B19" s="69" t="s">
        <v>10</v>
      </c>
      <c r="C19" s="70" t="s">
        <v>11</v>
      </c>
      <c r="D19" s="69" t="s">
        <v>338</v>
      </c>
      <c r="E19" s="70" t="s">
        <v>339</v>
      </c>
      <c r="F19" s="71" t="s">
        <v>340</v>
      </c>
      <c r="G19" s="72">
        <v>161905.4</v>
      </c>
      <c r="H19" s="32">
        <v>44344</v>
      </c>
      <c r="I19"/>
      <c r="J19"/>
    </row>
    <row r="20" spans="1:10" x14ac:dyDescent="0.25">
      <c r="A20" s="1" t="s">
        <v>341</v>
      </c>
      <c r="B20" s="1" t="s">
        <v>33</v>
      </c>
      <c r="C20" s="71" t="s">
        <v>260</v>
      </c>
      <c r="D20" s="71" t="s">
        <v>342</v>
      </c>
      <c r="E20" s="71" t="s">
        <v>343</v>
      </c>
      <c r="F20" s="71" t="s">
        <v>344</v>
      </c>
      <c r="G20" s="73">
        <v>33597.22</v>
      </c>
      <c r="H20" s="32">
        <v>44344</v>
      </c>
      <c r="I20"/>
      <c r="J20"/>
    </row>
    <row r="21" spans="1:10" ht="48" customHeight="1" x14ac:dyDescent="0.25">
      <c r="A21" s="1" t="s">
        <v>345</v>
      </c>
      <c r="B21" s="1" t="s">
        <v>10</v>
      </c>
      <c r="C21" s="71" t="s">
        <v>346</v>
      </c>
      <c r="D21" s="71" t="s">
        <v>347</v>
      </c>
      <c r="E21" s="71" t="s">
        <v>348</v>
      </c>
      <c r="F21" s="71" t="s">
        <v>349</v>
      </c>
      <c r="G21" s="73">
        <v>57512.25</v>
      </c>
      <c r="H21" s="32">
        <v>44344</v>
      </c>
      <c r="I21"/>
      <c r="J21"/>
    </row>
    <row r="22" spans="1:10" ht="42" customHeight="1" x14ac:dyDescent="0.25">
      <c r="A22" s="1" t="s">
        <v>350</v>
      </c>
      <c r="B22" s="1" t="s">
        <v>10</v>
      </c>
      <c r="C22" s="71" t="s">
        <v>11</v>
      </c>
      <c r="D22" s="1" t="s">
        <v>351</v>
      </c>
      <c r="E22" s="1" t="s">
        <v>352</v>
      </c>
      <c r="F22" s="71" t="s">
        <v>353</v>
      </c>
      <c r="G22" s="73">
        <v>175000</v>
      </c>
      <c r="H22" s="32">
        <v>44344</v>
      </c>
      <c r="I22"/>
      <c r="J22"/>
    </row>
    <row r="23" spans="1:10" x14ac:dyDescent="0.25">
      <c r="A23" s="74" t="s">
        <v>354</v>
      </c>
      <c r="B23" s="71" t="s">
        <v>30</v>
      </c>
      <c r="C23" s="71" t="s">
        <v>355</v>
      </c>
      <c r="D23" s="71" t="s">
        <v>356</v>
      </c>
      <c r="E23" s="71" t="s">
        <v>357</v>
      </c>
      <c r="F23" s="71" t="s">
        <v>358</v>
      </c>
      <c r="G23" s="73">
        <v>18315</v>
      </c>
      <c r="H23" s="32">
        <v>44344</v>
      </c>
      <c r="I23"/>
      <c r="J23"/>
    </row>
    <row r="24" spans="1:10" ht="38.25" x14ac:dyDescent="0.25">
      <c r="A24" s="74" t="s">
        <v>359</v>
      </c>
      <c r="B24" s="1" t="s">
        <v>16</v>
      </c>
      <c r="C24" s="71" t="s">
        <v>360</v>
      </c>
      <c r="D24" s="71" t="s">
        <v>65</v>
      </c>
      <c r="E24" s="71" t="s">
        <v>361</v>
      </c>
      <c r="F24" s="1" t="s">
        <v>362</v>
      </c>
      <c r="G24" s="73">
        <v>145583.72</v>
      </c>
      <c r="H24" s="32">
        <v>44344</v>
      </c>
      <c r="I24"/>
      <c r="J24"/>
    </row>
    <row r="25" spans="1:10" ht="25.5" x14ac:dyDescent="0.25">
      <c r="A25" s="74" t="s">
        <v>363</v>
      </c>
      <c r="B25" s="1" t="s">
        <v>16</v>
      </c>
      <c r="C25" s="71" t="s">
        <v>17</v>
      </c>
      <c r="D25" s="71" t="s">
        <v>18</v>
      </c>
      <c r="E25" s="71" t="s">
        <v>364</v>
      </c>
      <c r="F25" s="1" t="s">
        <v>365</v>
      </c>
      <c r="G25" s="73">
        <v>25875</v>
      </c>
      <c r="H25" s="32">
        <v>44344</v>
      </c>
      <c r="I25"/>
      <c r="J25"/>
    </row>
    <row r="26" spans="1:10" x14ac:dyDescent="0.25">
      <c r="A26" s="74" t="s">
        <v>366</v>
      </c>
      <c r="B26" s="71" t="s">
        <v>30</v>
      </c>
      <c r="C26" s="71" t="s">
        <v>31</v>
      </c>
      <c r="D26" s="71" t="s">
        <v>367</v>
      </c>
      <c r="E26" s="71" t="s">
        <v>368</v>
      </c>
      <c r="F26" s="1" t="s">
        <v>369</v>
      </c>
      <c r="G26" s="73">
        <v>14678.48</v>
      </c>
      <c r="H26" s="32">
        <v>44344</v>
      </c>
      <c r="I26"/>
      <c r="J26"/>
    </row>
    <row r="27" spans="1:10" ht="63.75" x14ac:dyDescent="0.25">
      <c r="A27" s="75" t="s">
        <v>370</v>
      </c>
      <c r="B27" s="1" t="s">
        <v>10</v>
      </c>
      <c r="C27" s="71" t="s">
        <v>193</v>
      </c>
      <c r="D27" s="71" t="s">
        <v>371</v>
      </c>
      <c r="E27" s="71" t="s">
        <v>372</v>
      </c>
      <c r="F27" s="71" t="s">
        <v>373</v>
      </c>
      <c r="G27" s="73">
        <v>45658.1</v>
      </c>
      <c r="H27" s="32">
        <v>44344</v>
      </c>
      <c r="I27"/>
      <c r="J27"/>
    </row>
    <row r="28" spans="1:10" ht="25.5" x14ac:dyDescent="0.25">
      <c r="A28" s="74" t="s">
        <v>374</v>
      </c>
      <c r="B28" s="1" t="s">
        <v>16</v>
      </c>
      <c r="C28" s="71" t="s">
        <v>375</v>
      </c>
      <c r="D28" s="71" t="s">
        <v>376</v>
      </c>
      <c r="E28" s="71" t="s">
        <v>377</v>
      </c>
      <c r="F28" s="71" t="s">
        <v>378</v>
      </c>
      <c r="G28" s="73">
        <v>25488.05</v>
      </c>
      <c r="H28" s="32">
        <v>44344</v>
      </c>
      <c r="I28"/>
      <c r="J28"/>
    </row>
    <row r="29" spans="1:10" ht="38.25" x14ac:dyDescent="0.25">
      <c r="A29" s="75" t="s">
        <v>379</v>
      </c>
      <c r="B29" s="69" t="s">
        <v>10</v>
      </c>
      <c r="C29" s="70" t="s">
        <v>99</v>
      </c>
      <c r="D29" s="70" t="s">
        <v>122</v>
      </c>
      <c r="E29" s="70" t="s">
        <v>123</v>
      </c>
      <c r="F29" s="70" t="s">
        <v>380</v>
      </c>
      <c r="G29" s="76">
        <v>135204.32</v>
      </c>
      <c r="H29" s="85">
        <v>44344</v>
      </c>
      <c r="I29"/>
      <c r="J29"/>
    </row>
    <row r="30" spans="1:10" ht="28.9" customHeight="1" x14ac:dyDescent="0.25">
      <c r="A30" s="48" t="s">
        <v>381</v>
      </c>
      <c r="B30" s="48" t="s">
        <v>16</v>
      </c>
      <c r="C30" s="64" t="s">
        <v>382</v>
      </c>
      <c r="D30" s="64" t="s">
        <v>383</v>
      </c>
      <c r="E30" s="64" t="s">
        <v>384</v>
      </c>
      <c r="F30" s="48" t="s">
        <v>385</v>
      </c>
      <c r="G30" s="52">
        <v>7688.06</v>
      </c>
      <c r="H30" s="85">
        <v>44358</v>
      </c>
    </row>
    <row r="31" spans="1:10" ht="28.9" customHeight="1" x14ac:dyDescent="0.25">
      <c r="A31" s="48" t="s">
        <v>386</v>
      </c>
      <c r="B31" s="48" t="s">
        <v>53</v>
      </c>
      <c r="C31" s="64" t="s">
        <v>235</v>
      </c>
      <c r="D31" s="64" t="s">
        <v>387</v>
      </c>
      <c r="E31" s="64" t="s">
        <v>388</v>
      </c>
      <c r="F31" s="48" t="s">
        <v>389</v>
      </c>
      <c r="G31" s="52">
        <v>91068.05</v>
      </c>
      <c r="H31" s="85">
        <v>44365</v>
      </c>
    </row>
    <row r="32" spans="1:10" ht="28.9" customHeight="1" x14ac:dyDescent="0.25">
      <c r="A32" s="48" t="s">
        <v>390</v>
      </c>
      <c r="B32" s="48" t="s">
        <v>10</v>
      </c>
      <c r="C32" s="64" t="s">
        <v>206</v>
      </c>
      <c r="D32" s="64" t="s">
        <v>391</v>
      </c>
      <c r="E32" s="64" t="s">
        <v>391</v>
      </c>
      <c r="F32" s="48" t="s">
        <v>392</v>
      </c>
      <c r="G32" s="52">
        <v>40289.25</v>
      </c>
      <c r="H32" s="85">
        <v>44365</v>
      </c>
    </row>
    <row r="33" spans="1:10" ht="28.9" customHeight="1" x14ac:dyDescent="0.25">
      <c r="A33" s="86" t="s">
        <v>393</v>
      </c>
      <c r="B33" s="86" t="s">
        <v>16</v>
      </c>
      <c r="C33" s="65" t="s">
        <v>360</v>
      </c>
      <c r="D33" s="65" t="s">
        <v>65</v>
      </c>
      <c r="E33" s="65" t="s">
        <v>394</v>
      </c>
      <c r="F33" s="86" t="s">
        <v>395</v>
      </c>
      <c r="G33" s="87">
        <v>74033.03</v>
      </c>
      <c r="H33" s="85">
        <v>44365</v>
      </c>
    </row>
    <row r="34" spans="1:10" ht="41.25" customHeight="1" x14ac:dyDescent="0.25">
      <c r="A34" s="95" t="s">
        <v>396</v>
      </c>
      <c r="B34" s="3" t="s">
        <v>10</v>
      </c>
      <c r="C34" s="1" t="s">
        <v>397</v>
      </c>
      <c r="D34" s="135" t="s">
        <v>398</v>
      </c>
      <c r="E34" s="96" t="s">
        <v>398</v>
      </c>
      <c r="F34" s="86" t="s">
        <v>399</v>
      </c>
      <c r="G34" s="87">
        <v>67345.33</v>
      </c>
      <c r="H34" s="85">
        <v>44374</v>
      </c>
    </row>
    <row r="35" spans="1:10" ht="28.9" customHeight="1" x14ac:dyDescent="0.25">
      <c r="A35" s="86" t="s">
        <v>400</v>
      </c>
      <c r="B35" s="136" t="s">
        <v>43</v>
      </c>
      <c r="C35" s="137" t="s">
        <v>44</v>
      </c>
      <c r="D35" s="65" t="s">
        <v>45</v>
      </c>
      <c r="E35" s="65" t="s">
        <v>46</v>
      </c>
      <c r="F35" s="86" t="s">
        <v>401</v>
      </c>
      <c r="G35" s="87">
        <v>94922.36</v>
      </c>
      <c r="H35" s="99">
        <v>44404</v>
      </c>
    </row>
    <row r="36" spans="1:10" ht="58.5" customHeight="1" x14ac:dyDescent="0.25">
      <c r="A36" s="86" t="s">
        <v>402</v>
      </c>
      <c r="B36" s="86" t="s">
        <v>16</v>
      </c>
      <c r="C36" s="65" t="s">
        <v>403</v>
      </c>
      <c r="D36" s="65" t="s">
        <v>404</v>
      </c>
      <c r="E36" s="65" t="s">
        <v>405</v>
      </c>
      <c r="F36" s="86" t="s">
        <v>406</v>
      </c>
      <c r="G36" s="87">
        <v>13310.85</v>
      </c>
      <c r="H36" s="99">
        <v>44456</v>
      </c>
    </row>
    <row r="37" spans="1:10" ht="28.5" customHeight="1" x14ac:dyDescent="0.25">
      <c r="A37" s="140" t="s">
        <v>407</v>
      </c>
      <c r="B37" s="64" t="s">
        <v>10</v>
      </c>
      <c r="C37" s="141" t="s">
        <v>11</v>
      </c>
      <c r="D37" s="141" t="s">
        <v>408</v>
      </c>
      <c r="E37" s="141" t="s">
        <v>409</v>
      </c>
      <c r="F37" s="141" t="s">
        <v>410</v>
      </c>
      <c r="G37" s="142">
        <v>72250</v>
      </c>
      <c r="H37" s="143">
        <v>44483</v>
      </c>
      <c r="I37"/>
      <c r="J37"/>
    </row>
    <row r="38" spans="1:10" ht="24" customHeight="1" x14ac:dyDescent="0.25">
      <c r="A38" s="140" t="s">
        <v>411</v>
      </c>
      <c r="B38" s="64" t="s">
        <v>16</v>
      </c>
      <c r="C38" s="141" t="s">
        <v>16</v>
      </c>
      <c r="D38" s="141" t="s">
        <v>65</v>
      </c>
      <c r="E38" s="141" t="s">
        <v>361</v>
      </c>
      <c r="F38" s="141" t="s">
        <v>412</v>
      </c>
      <c r="G38" s="142">
        <v>24583.5</v>
      </c>
      <c r="H38" s="143">
        <v>44519</v>
      </c>
      <c r="I38"/>
      <c r="J38"/>
    </row>
    <row r="39" spans="1:10" x14ac:dyDescent="0.25">
      <c r="G39" s="174"/>
    </row>
    <row r="40" spans="1:10" x14ac:dyDescent="0.25">
      <c r="B40" s="240" t="s">
        <v>2099</v>
      </c>
      <c r="C40" s="241"/>
    </row>
    <row r="41" spans="1:10" x14ac:dyDescent="0.25">
      <c r="B41" s="169" t="s">
        <v>16</v>
      </c>
      <c r="C41" s="170">
        <f>G11+G15+G24+G25+G28+G30+G33+G36+G38</f>
        <v>484938.5</v>
      </c>
    </row>
    <row r="42" spans="1:10" x14ac:dyDescent="0.25">
      <c r="B42" s="169" t="s">
        <v>53</v>
      </c>
      <c r="C42" s="170">
        <f>G31</f>
        <v>91068.05</v>
      </c>
    </row>
    <row r="43" spans="1:10" x14ac:dyDescent="0.25">
      <c r="B43" s="169" t="s">
        <v>10</v>
      </c>
      <c r="C43" s="170">
        <f>G5+G6+G7+G9+G10+G12+G16+G17+G19+G21+G22+G27+G29+G32+G34+G37</f>
        <v>1093932.4100000001</v>
      </c>
    </row>
    <row r="44" spans="1:10" x14ac:dyDescent="0.25">
      <c r="B44" s="169" t="s">
        <v>33</v>
      </c>
      <c r="C44" s="170">
        <f>G8+G20</f>
        <v>44822.22</v>
      </c>
    </row>
    <row r="45" spans="1:10" x14ac:dyDescent="0.25">
      <c r="B45" s="169" t="s">
        <v>30</v>
      </c>
      <c r="C45" s="170">
        <f>G13+G14+G18+G23+G26</f>
        <v>325764.67</v>
      </c>
    </row>
    <row r="46" spans="1:10" x14ac:dyDescent="0.25">
      <c r="B46" s="171" t="s">
        <v>2100</v>
      </c>
      <c r="C46" s="172">
        <f>SUM(C41:C45)</f>
        <v>2040525.85</v>
      </c>
    </row>
    <row r="47" spans="1:10" x14ac:dyDescent="0.25">
      <c r="B47" s="19"/>
      <c r="C47" s="19"/>
    </row>
    <row r="48" spans="1:10" x14ac:dyDescent="0.25">
      <c r="B48" s="169" t="s">
        <v>43</v>
      </c>
      <c r="C48" s="170">
        <f>G35</f>
        <v>94922.36</v>
      </c>
    </row>
    <row r="49" spans="2:3" x14ac:dyDescent="0.25">
      <c r="B49" s="171" t="s">
        <v>2101</v>
      </c>
      <c r="C49" s="172">
        <f>SUM(C46:C48)</f>
        <v>2135448.21</v>
      </c>
    </row>
  </sheetData>
  <autoFilter ref="A3:H46" xr:uid="{B8DA2C90-5CE1-4280-A2E3-2E5AF98C5427}"/>
  <mergeCells count="4">
    <mergeCell ref="A1:H1"/>
    <mergeCell ref="A2:H2"/>
    <mergeCell ref="B40:C40"/>
    <mergeCell ref="A4:F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0BF18-D044-4F3A-901C-6C582781997C}">
  <sheetPr codeName="Blad4">
    <pageSetUpPr fitToPage="1"/>
  </sheetPr>
  <dimension ref="A1:H32"/>
  <sheetViews>
    <sheetView zoomScaleNormal="100" workbookViewId="0">
      <pane xSplit="1" ySplit="1" topLeftCell="B14" activePane="bottomRight" state="frozen"/>
      <selection pane="topRight" activeCell="B1" sqref="B1"/>
      <selection pane="bottomLeft" activeCell="A2" sqref="A2"/>
      <selection pane="bottomRight" activeCell="C29" sqref="C29"/>
    </sheetView>
  </sheetViews>
  <sheetFormatPr defaultColWidth="8.85546875" defaultRowHeight="15" x14ac:dyDescent="0.25"/>
  <cols>
    <col min="1" max="1" width="15.7109375" style="4" customWidth="1"/>
    <col min="2" max="2" width="16.42578125" style="6" customWidth="1"/>
    <col min="3" max="3" width="14.28515625" style="4" customWidth="1"/>
    <col min="4" max="5" width="23.140625" style="4" customWidth="1"/>
    <col min="6" max="6" width="47.7109375" style="4" customWidth="1"/>
    <col min="7" max="7" width="18.140625" style="7" customWidth="1"/>
    <col min="8" max="8" width="15.42578125" style="8" customWidth="1"/>
    <col min="9" max="10" width="8.85546875" style="4"/>
    <col min="11" max="13" width="10.5703125" style="4" bestFit="1" customWidth="1"/>
    <col min="14" max="16384" width="8.85546875" style="4"/>
  </cols>
  <sheetData>
    <row r="1" spans="1:8" ht="23.45" customHeight="1" x14ac:dyDescent="0.25">
      <c r="A1" s="242" t="s">
        <v>413</v>
      </c>
      <c r="B1" s="243"/>
      <c r="C1" s="243"/>
      <c r="D1" s="243"/>
      <c r="E1" s="243"/>
      <c r="F1" s="243"/>
      <c r="G1" s="243"/>
      <c r="H1" s="244"/>
    </row>
    <row r="2" spans="1:8" ht="94.9" customHeight="1" x14ac:dyDescent="0.25">
      <c r="A2" s="247" t="s">
        <v>414</v>
      </c>
      <c r="B2" s="247"/>
      <c r="C2" s="247"/>
      <c r="D2" s="247"/>
      <c r="E2" s="247"/>
      <c r="F2" s="247"/>
      <c r="G2" s="247"/>
      <c r="H2" s="247"/>
    </row>
    <row r="3" spans="1:8" s="5" customFormat="1" ht="28.9" customHeight="1" x14ac:dyDescent="0.25">
      <c r="A3" s="34" t="s">
        <v>0</v>
      </c>
      <c r="B3" s="34" t="s">
        <v>1</v>
      </c>
      <c r="C3" s="34" t="s">
        <v>284</v>
      </c>
      <c r="D3" s="34" t="s">
        <v>3</v>
      </c>
      <c r="E3" s="34" t="s">
        <v>4</v>
      </c>
      <c r="F3" s="34" t="s">
        <v>5</v>
      </c>
      <c r="G3" s="35" t="s">
        <v>415</v>
      </c>
      <c r="H3" s="34" t="s">
        <v>7</v>
      </c>
    </row>
    <row r="4" spans="1:8" s="9" customFormat="1" ht="40.9" customHeight="1" x14ac:dyDescent="0.25">
      <c r="A4" s="27" t="s">
        <v>416</v>
      </c>
      <c r="B4" s="9" t="s">
        <v>30</v>
      </c>
      <c r="C4" s="28" t="s">
        <v>417</v>
      </c>
      <c r="D4" s="28" t="s">
        <v>418</v>
      </c>
      <c r="E4" s="27" t="s">
        <v>419</v>
      </c>
      <c r="F4" s="10" t="s">
        <v>420</v>
      </c>
      <c r="G4" s="41">
        <v>45052.13</v>
      </c>
      <c r="H4" s="42">
        <v>44242</v>
      </c>
    </row>
    <row r="5" spans="1:8" s="9" customFormat="1" ht="51" x14ac:dyDescent="0.25">
      <c r="A5" s="27" t="s">
        <v>421</v>
      </c>
      <c r="B5" s="27" t="s">
        <v>53</v>
      </c>
      <c r="C5" s="28" t="s">
        <v>422</v>
      </c>
      <c r="D5" s="28" t="s">
        <v>423</v>
      </c>
      <c r="E5" s="27" t="s">
        <v>424</v>
      </c>
      <c r="F5" s="43" t="s">
        <v>425</v>
      </c>
      <c r="G5" s="14">
        <v>65577.600000000006</v>
      </c>
      <c r="H5" s="29">
        <v>44251</v>
      </c>
    </row>
    <row r="6" spans="1:8" s="9" customFormat="1" ht="51" x14ac:dyDescent="0.25">
      <c r="A6" s="59" t="s">
        <v>426</v>
      </c>
      <c r="B6" s="59" t="s">
        <v>30</v>
      </c>
      <c r="C6" s="54" t="s">
        <v>427</v>
      </c>
      <c r="D6" s="54" t="s">
        <v>428</v>
      </c>
      <c r="E6" s="59" t="s">
        <v>429</v>
      </c>
      <c r="F6" s="43" t="s">
        <v>430</v>
      </c>
      <c r="G6" s="14">
        <v>66641.45</v>
      </c>
      <c r="H6" s="42">
        <v>44259</v>
      </c>
    </row>
    <row r="7" spans="1:8" s="9" customFormat="1" ht="40.9" customHeight="1" x14ac:dyDescent="0.25">
      <c r="A7" s="48" t="s">
        <v>431</v>
      </c>
      <c r="B7" s="62" t="s">
        <v>33</v>
      </c>
      <c r="C7" s="63" t="s">
        <v>432</v>
      </c>
      <c r="D7" s="51" t="s">
        <v>433</v>
      </c>
      <c r="E7" s="50" t="s">
        <v>434</v>
      </c>
      <c r="F7" s="57" t="s">
        <v>435</v>
      </c>
      <c r="G7" s="55">
        <v>45904.32</v>
      </c>
      <c r="H7" s="42">
        <v>44270</v>
      </c>
    </row>
    <row r="8" spans="1:8" s="9" customFormat="1" ht="40.9" customHeight="1" x14ac:dyDescent="0.25">
      <c r="A8" s="60" t="s">
        <v>436</v>
      </c>
      <c r="B8" s="49" t="s">
        <v>10</v>
      </c>
      <c r="C8" s="49" t="s">
        <v>437</v>
      </c>
      <c r="D8" s="61" t="s">
        <v>438</v>
      </c>
      <c r="E8" s="56" t="s">
        <v>439</v>
      </c>
      <c r="F8" s="58" t="s">
        <v>440</v>
      </c>
      <c r="G8" s="52">
        <v>87816.960000000006</v>
      </c>
      <c r="H8" s="53">
        <v>44307</v>
      </c>
    </row>
    <row r="9" spans="1:8" s="2" customFormat="1" ht="66.599999999999994" customHeight="1" x14ac:dyDescent="0.25">
      <c r="A9" s="77" t="s">
        <v>441</v>
      </c>
      <c r="B9" s="62" t="s">
        <v>33</v>
      </c>
      <c r="C9" s="78" t="s">
        <v>442</v>
      </c>
      <c r="D9" s="78" t="s">
        <v>443</v>
      </c>
      <c r="E9" s="78" t="s">
        <v>444</v>
      </c>
      <c r="F9" s="80" t="s">
        <v>445</v>
      </c>
      <c r="G9" s="81">
        <v>65577.600000000006</v>
      </c>
      <c r="H9" s="53">
        <v>44344</v>
      </c>
    </row>
    <row r="10" spans="1:8" s="2" customFormat="1" ht="61.15" customHeight="1" x14ac:dyDescent="0.25">
      <c r="A10" s="77" t="s">
        <v>446</v>
      </c>
      <c r="B10" s="49" t="s">
        <v>10</v>
      </c>
      <c r="C10" s="78" t="s">
        <v>397</v>
      </c>
      <c r="D10" s="78" t="s">
        <v>447</v>
      </c>
      <c r="E10" s="78" t="s">
        <v>448</v>
      </c>
      <c r="F10" s="79" t="s">
        <v>449</v>
      </c>
      <c r="G10" s="82">
        <v>46001.259999999995</v>
      </c>
      <c r="H10" s="53">
        <v>44344</v>
      </c>
    </row>
    <row r="11" spans="1:8" s="2" customFormat="1" ht="85.9" customHeight="1" x14ac:dyDescent="0.25">
      <c r="A11" s="77" t="s">
        <v>450</v>
      </c>
      <c r="B11" s="49" t="s">
        <v>10</v>
      </c>
      <c r="C11" s="78" t="s">
        <v>397</v>
      </c>
      <c r="D11" s="78" t="s">
        <v>451</v>
      </c>
      <c r="E11" s="78" t="s">
        <v>452</v>
      </c>
      <c r="F11" s="79" t="s">
        <v>453</v>
      </c>
      <c r="G11" s="82">
        <v>70813.350000000006</v>
      </c>
      <c r="H11" s="53">
        <v>44344</v>
      </c>
    </row>
    <row r="12" spans="1:8" s="5" customFormat="1" ht="63.75" x14ac:dyDescent="0.25">
      <c r="A12" s="3" t="s">
        <v>454</v>
      </c>
      <c r="B12" s="64" t="s">
        <v>10</v>
      </c>
      <c r="C12" s="21" t="s">
        <v>455</v>
      </c>
      <c r="D12" s="3" t="s">
        <v>277</v>
      </c>
      <c r="E12" s="21" t="s">
        <v>456</v>
      </c>
      <c r="F12" s="21" t="s">
        <v>457</v>
      </c>
      <c r="G12" s="82">
        <v>109302.04000000001</v>
      </c>
      <c r="H12" s="40">
        <v>44365</v>
      </c>
    </row>
    <row r="13" spans="1:8" s="5" customFormat="1" ht="38.25" x14ac:dyDescent="0.25">
      <c r="A13" s="1" t="s">
        <v>458</v>
      </c>
      <c r="B13" s="64" t="s">
        <v>10</v>
      </c>
      <c r="C13" s="1" t="s">
        <v>248</v>
      </c>
      <c r="D13" s="1" t="s">
        <v>459</v>
      </c>
      <c r="E13" s="1" t="s">
        <v>460</v>
      </c>
      <c r="F13" s="1" t="s">
        <v>461</v>
      </c>
      <c r="G13" s="82">
        <v>59302.64</v>
      </c>
      <c r="H13" s="40">
        <v>44365</v>
      </c>
    </row>
    <row r="14" spans="1:8" s="2" customFormat="1" ht="51" x14ac:dyDescent="0.25">
      <c r="A14" s="90" t="s">
        <v>462</v>
      </c>
      <c r="B14" s="90" t="s">
        <v>33</v>
      </c>
      <c r="C14" s="90" t="s">
        <v>442</v>
      </c>
      <c r="D14" s="90" t="s">
        <v>443</v>
      </c>
      <c r="E14" s="90" t="s">
        <v>444</v>
      </c>
      <c r="F14" s="90" t="s">
        <v>463</v>
      </c>
      <c r="G14" s="92">
        <v>23335.11</v>
      </c>
      <c r="H14" s="133">
        <v>44446</v>
      </c>
    </row>
    <row r="15" spans="1:8" s="5" customFormat="1" ht="38.25" x14ac:dyDescent="0.25">
      <c r="A15" s="3" t="s">
        <v>464</v>
      </c>
      <c r="B15" s="3" t="s">
        <v>30</v>
      </c>
      <c r="C15" s="3" t="s">
        <v>39</v>
      </c>
      <c r="D15" s="67" t="s">
        <v>465</v>
      </c>
      <c r="E15" s="3" t="s">
        <v>466</v>
      </c>
      <c r="F15" s="43" t="s">
        <v>467</v>
      </c>
      <c r="G15" s="14">
        <v>167138.95000000001</v>
      </c>
      <c r="H15" s="127">
        <v>44456</v>
      </c>
    </row>
    <row r="16" spans="1:8" s="2" customFormat="1" ht="25.5" x14ac:dyDescent="0.25">
      <c r="A16" s="3" t="s">
        <v>468</v>
      </c>
      <c r="B16" s="3" t="s">
        <v>10</v>
      </c>
      <c r="C16" s="3" t="s">
        <v>219</v>
      </c>
      <c r="D16" s="3" t="s">
        <v>469</v>
      </c>
      <c r="E16" s="3" t="s">
        <v>470</v>
      </c>
      <c r="F16" s="1" t="s">
        <v>471</v>
      </c>
      <c r="G16" s="38">
        <v>24710.400000000001</v>
      </c>
      <c r="H16" s="127">
        <v>44456</v>
      </c>
    </row>
    <row r="17" spans="1:8" customFormat="1" ht="76.5" x14ac:dyDescent="0.25">
      <c r="A17" s="103" t="s">
        <v>472</v>
      </c>
      <c r="B17" s="103" t="s">
        <v>10</v>
      </c>
      <c r="C17" s="126" t="s">
        <v>11</v>
      </c>
      <c r="D17" s="126" t="s">
        <v>473</v>
      </c>
      <c r="E17" s="126" t="s">
        <v>474</v>
      </c>
      <c r="F17" s="104" t="s">
        <v>475</v>
      </c>
      <c r="G17" s="38">
        <v>81519.539999999994</v>
      </c>
      <c r="H17" s="127">
        <v>44456</v>
      </c>
    </row>
    <row r="18" spans="1:8" s="128" customFormat="1" ht="51" x14ac:dyDescent="0.2">
      <c r="A18" s="3" t="s">
        <v>476</v>
      </c>
      <c r="B18" s="3" t="s">
        <v>53</v>
      </c>
      <c r="C18" s="3" t="s">
        <v>235</v>
      </c>
      <c r="D18" s="39" t="s">
        <v>236</v>
      </c>
      <c r="E18" s="39" t="s">
        <v>237</v>
      </c>
      <c r="F18" s="3" t="s">
        <v>477</v>
      </c>
      <c r="G18" s="38">
        <v>159191.51999999999</v>
      </c>
      <c r="H18" s="127">
        <v>44446</v>
      </c>
    </row>
    <row r="19" spans="1:8" s="2" customFormat="1" ht="43.9" customHeight="1" x14ac:dyDescent="0.25">
      <c r="A19" s="3" t="s">
        <v>478</v>
      </c>
      <c r="B19" s="3" t="s">
        <v>30</v>
      </c>
      <c r="C19" s="21" t="s">
        <v>479</v>
      </c>
      <c r="D19" s="3" t="s">
        <v>277</v>
      </c>
      <c r="E19" s="3" t="s">
        <v>480</v>
      </c>
      <c r="F19" s="146" t="s">
        <v>481</v>
      </c>
      <c r="G19" s="38">
        <v>19459.28</v>
      </c>
      <c r="H19" s="12">
        <v>44469</v>
      </c>
    </row>
    <row r="20" spans="1:8" s="2" customFormat="1" ht="51" x14ac:dyDescent="0.25">
      <c r="A20" s="93" t="s">
        <v>482</v>
      </c>
      <c r="B20" s="93" t="s">
        <v>53</v>
      </c>
      <c r="C20" s="93" t="s">
        <v>278</v>
      </c>
      <c r="D20" s="93" t="s">
        <v>483</v>
      </c>
      <c r="E20" s="93" t="s">
        <v>484</v>
      </c>
      <c r="F20" s="1" t="s">
        <v>485</v>
      </c>
      <c r="G20" s="38">
        <v>151928.35</v>
      </c>
      <c r="H20" s="127">
        <v>44476</v>
      </c>
    </row>
    <row r="21" spans="1:8" s="2" customFormat="1" ht="57.75" customHeight="1" x14ac:dyDescent="0.25">
      <c r="A21" s="144" t="s">
        <v>486</v>
      </c>
      <c r="B21" s="144" t="s">
        <v>30</v>
      </c>
      <c r="C21" s="144" t="s">
        <v>90</v>
      </c>
      <c r="D21" s="144" t="s">
        <v>487</v>
      </c>
      <c r="E21" s="144" t="s">
        <v>488</v>
      </c>
      <c r="F21" s="91" t="s">
        <v>489</v>
      </c>
      <c r="G21" s="145">
        <v>69867.070000000007</v>
      </c>
      <c r="H21" s="127">
        <v>44509</v>
      </c>
    </row>
    <row r="23" spans="1:8" x14ac:dyDescent="0.2">
      <c r="B23" s="240" t="s">
        <v>2099</v>
      </c>
      <c r="C23" s="241"/>
    </row>
    <row r="24" spans="1:8" x14ac:dyDescent="0.2">
      <c r="B24" s="169" t="s">
        <v>16</v>
      </c>
      <c r="C24" s="170">
        <v>0</v>
      </c>
    </row>
    <row r="25" spans="1:8" x14ac:dyDescent="0.2">
      <c r="B25" s="169" t="s">
        <v>53</v>
      </c>
      <c r="C25" s="170">
        <f>G5+G18+G20</f>
        <v>376697.47</v>
      </c>
    </row>
    <row r="26" spans="1:8" x14ac:dyDescent="0.2">
      <c r="B26" s="169" t="s">
        <v>10</v>
      </c>
      <c r="C26" s="170">
        <f>G8+G10+G11+G12+G13+G16+G17</f>
        <v>479466.19</v>
      </c>
    </row>
    <row r="27" spans="1:8" x14ac:dyDescent="0.2">
      <c r="B27" s="169" t="s">
        <v>33</v>
      </c>
      <c r="C27" s="170">
        <f>G7+G9+G14</f>
        <v>134817.03000000003</v>
      </c>
    </row>
    <row r="28" spans="1:8" x14ac:dyDescent="0.2">
      <c r="B28" s="169" t="s">
        <v>30</v>
      </c>
      <c r="C28" s="170">
        <f>G4+G6+G15+G19+G21</f>
        <v>368158.88000000006</v>
      </c>
    </row>
    <row r="29" spans="1:8" x14ac:dyDescent="0.2">
      <c r="B29" s="171" t="s">
        <v>2100</v>
      </c>
      <c r="C29" s="172">
        <f>SUM(C24:C28)</f>
        <v>1359139.57</v>
      </c>
    </row>
    <row r="30" spans="1:8" x14ac:dyDescent="0.2">
      <c r="B30" s="19"/>
      <c r="C30" s="19"/>
    </row>
    <row r="31" spans="1:8" x14ac:dyDescent="0.2">
      <c r="B31" s="169" t="s">
        <v>43</v>
      </c>
      <c r="C31" s="170">
        <v>0</v>
      </c>
    </row>
    <row r="32" spans="1:8" x14ac:dyDescent="0.2">
      <c r="B32" s="171" t="s">
        <v>2101</v>
      </c>
      <c r="C32" s="172">
        <f>SUM(C29:C31)</f>
        <v>1359139.57</v>
      </c>
    </row>
  </sheetData>
  <autoFilter ref="A3:H21" xr:uid="{F07DE385-2592-4751-8D1E-6D024BFBA824}"/>
  <mergeCells count="3">
    <mergeCell ref="A1:H1"/>
    <mergeCell ref="A2:H2"/>
    <mergeCell ref="B23:C23"/>
  </mergeCells>
  <pageMargins left="0.31496062992125984" right="0.31496062992125984" top="0.35433070866141736" bottom="0.35433070866141736" header="0.31496062992125984" footer="0.31496062992125984"/>
  <pageSetup paperSize="9" scale="1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D7D14-3EA4-4AA5-A6C4-2DA2B58752EE}">
  <sheetPr codeName="Blad5">
    <pageSetUpPr fitToPage="1"/>
  </sheetPr>
  <dimension ref="A1:I45"/>
  <sheetViews>
    <sheetView zoomScaleNormal="100" workbookViewId="0">
      <pane xSplit="1" ySplit="1" topLeftCell="B2" activePane="bottomRight" state="frozen"/>
      <selection pane="topRight" activeCell="B1" sqref="B1"/>
      <selection pane="bottomLeft" activeCell="A2" sqref="A2"/>
      <selection pane="bottomRight" activeCell="B11" sqref="B11"/>
    </sheetView>
  </sheetViews>
  <sheetFormatPr defaultColWidth="8.85546875" defaultRowHeight="15" x14ac:dyDescent="0.25"/>
  <cols>
    <col min="1" max="1" width="14.28515625" style="106" customWidth="1"/>
    <col min="2" max="2" width="16.42578125" style="6" customWidth="1"/>
    <col min="3" max="3" width="13.42578125" style="4" customWidth="1"/>
    <col min="4" max="5" width="23.140625" style="4" customWidth="1"/>
    <col min="6" max="6" width="13.42578125" style="4" bestFit="1" customWidth="1"/>
    <col min="7" max="7" width="47.7109375" style="4" customWidth="1"/>
    <col min="8" max="8" width="24.28515625" style="7" customWidth="1"/>
    <col min="9" max="9" width="13.42578125" style="122" customWidth="1"/>
    <col min="10" max="13" width="8.85546875" style="4"/>
    <col min="14" max="14" width="9.5703125" style="4" bestFit="1" customWidth="1"/>
    <col min="15" max="15" width="10.5703125" style="4" bestFit="1" customWidth="1"/>
    <col min="16" max="16384" width="8.85546875" style="4"/>
  </cols>
  <sheetData>
    <row r="1" spans="1:9" ht="23.45" customHeight="1" x14ac:dyDescent="0.25">
      <c r="A1" s="242" t="s">
        <v>490</v>
      </c>
      <c r="B1" s="243"/>
      <c r="C1" s="243"/>
      <c r="D1" s="243"/>
      <c r="E1" s="243"/>
      <c r="F1" s="243"/>
      <c r="G1" s="243"/>
      <c r="H1" s="243"/>
      <c r="I1" s="244"/>
    </row>
    <row r="2" spans="1:9" ht="89.45" customHeight="1" x14ac:dyDescent="0.25">
      <c r="A2" s="247" t="s">
        <v>491</v>
      </c>
      <c r="B2" s="247"/>
      <c r="C2" s="247"/>
      <c r="D2" s="247"/>
      <c r="E2" s="247"/>
      <c r="F2" s="247"/>
      <c r="G2" s="247"/>
      <c r="H2" s="247"/>
      <c r="I2" s="247"/>
    </row>
    <row r="3" spans="1:9" s="5" customFormat="1" ht="29.45" customHeight="1" x14ac:dyDescent="0.25">
      <c r="A3" s="118" t="s">
        <v>0</v>
      </c>
      <c r="B3" s="34" t="s">
        <v>1</v>
      </c>
      <c r="C3" s="34" t="s">
        <v>284</v>
      </c>
      <c r="D3" s="34" t="s">
        <v>2241</v>
      </c>
      <c r="E3" s="34" t="s">
        <v>3</v>
      </c>
      <c r="F3" s="34" t="s">
        <v>4</v>
      </c>
      <c r="G3" s="34" t="s">
        <v>5</v>
      </c>
      <c r="H3" s="35" t="s">
        <v>492</v>
      </c>
      <c r="I3" s="121" t="s">
        <v>7</v>
      </c>
    </row>
    <row r="4" spans="1:9" s="5" customFormat="1" ht="42" customHeight="1" x14ac:dyDescent="0.25">
      <c r="A4" s="102" t="s">
        <v>493</v>
      </c>
      <c r="B4" s="1" t="s">
        <v>33</v>
      </c>
      <c r="C4" s="1" t="s">
        <v>494</v>
      </c>
      <c r="D4" s="114" t="s">
        <v>1837</v>
      </c>
      <c r="E4" s="1" t="s">
        <v>495</v>
      </c>
      <c r="F4" s="1" t="s">
        <v>496</v>
      </c>
      <c r="G4" s="114" t="s">
        <v>497</v>
      </c>
      <c r="H4" s="38">
        <v>2372092.6800000002</v>
      </c>
      <c r="I4" s="32">
        <v>44407</v>
      </c>
    </row>
    <row r="5" spans="1:9" s="10" customFormat="1" ht="42" customHeight="1" x14ac:dyDescent="0.25">
      <c r="A5" s="102" t="s">
        <v>498</v>
      </c>
      <c r="B5" s="1" t="s">
        <v>30</v>
      </c>
      <c r="C5" s="1" t="s">
        <v>39</v>
      </c>
      <c r="D5" s="114" t="s">
        <v>1837</v>
      </c>
      <c r="E5" s="1" t="s">
        <v>499</v>
      </c>
      <c r="F5" s="1" t="s">
        <v>500</v>
      </c>
      <c r="G5" s="113" t="s">
        <v>501</v>
      </c>
      <c r="H5" s="38">
        <v>493698.37</v>
      </c>
      <c r="I5" s="32">
        <v>44438</v>
      </c>
    </row>
    <row r="6" spans="1:9" s="10" customFormat="1" ht="38.25" x14ac:dyDescent="0.25">
      <c r="A6" s="102" t="s">
        <v>502</v>
      </c>
      <c r="B6" s="1" t="s">
        <v>10</v>
      </c>
      <c r="C6" s="1" t="s">
        <v>99</v>
      </c>
      <c r="D6" s="114" t="s">
        <v>1837</v>
      </c>
      <c r="E6" s="1" t="s">
        <v>503</v>
      </c>
      <c r="F6" s="1" t="s">
        <v>504</v>
      </c>
      <c r="G6" s="113" t="s">
        <v>505</v>
      </c>
      <c r="H6" s="38">
        <v>87673.76</v>
      </c>
      <c r="I6" s="32">
        <v>44438</v>
      </c>
    </row>
    <row r="7" spans="1:9" s="10" customFormat="1" ht="51" x14ac:dyDescent="0.25">
      <c r="A7" s="102" t="s">
        <v>506</v>
      </c>
      <c r="B7" s="1" t="s">
        <v>30</v>
      </c>
      <c r="C7" s="1" t="s">
        <v>31</v>
      </c>
      <c r="D7" s="114" t="s">
        <v>1837</v>
      </c>
      <c r="E7" s="1" t="s">
        <v>507</v>
      </c>
      <c r="F7" s="1" t="s">
        <v>508</v>
      </c>
      <c r="G7" s="113" t="s">
        <v>509</v>
      </c>
      <c r="H7" s="38">
        <v>1132214.1599999999</v>
      </c>
      <c r="I7" s="32">
        <v>44438</v>
      </c>
    </row>
    <row r="8" spans="1:9" s="10" customFormat="1" ht="51" x14ac:dyDescent="0.25">
      <c r="A8" s="102" t="s">
        <v>510</v>
      </c>
      <c r="B8" s="1" t="s">
        <v>30</v>
      </c>
      <c r="C8" s="1" t="s">
        <v>31</v>
      </c>
      <c r="D8" s="114" t="s">
        <v>1846</v>
      </c>
      <c r="E8" s="1" t="s">
        <v>511</v>
      </c>
      <c r="F8" s="1" t="s">
        <v>512</v>
      </c>
      <c r="G8" s="113" t="s">
        <v>513</v>
      </c>
      <c r="H8" s="38">
        <v>143624.20000000001</v>
      </c>
      <c r="I8" s="32">
        <v>44438</v>
      </c>
    </row>
    <row r="9" spans="1:9" s="10" customFormat="1" ht="38.25" x14ac:dyDescent="0.25">
      <c r="A9" s="102" t="s">
        <v>514</v>
      </c>
      <c r="B9" s="1" t="s">
        <v>10</v>
      </c>
      <c r="C9" s="1" t="s">
        <v>203</v>
      </c>
      <c r="D9" s="114" t="s">
        <v>1837</v>
      </c>
      <c r="E9" s="1" t="s">
        <v>201</v>
      </c>
      <c r="F9" s="1" t="s">
        <v>515</v>
      </c>
      <c r="G9" s="113" t="s">
        <v>516</v>
      </c>
      <c r="H9" s="38">
        <v>125391.86</v>
      </c>
      <c r="I9" s="32">
        <v>44438</v>
      </c>
    </row>
    <row r="10" spans="1:9" s="10" customFormat="1" ht="51" x14ac:dyDescent="0.25">
      <c r="A10" s="102" t="s">
        <v>517</v>
      </c>
      <c r="B10" s="1" t="s">
        <v>33</v>
      </c>
      <c r="C10" s="1" t="s">
        <v>518</v>
      </c>
      <c r="D10" s="114" t="s">
        <v>1849</v>
      </c>
      <c r="E10" s="1" t="s">
        <v>519</v>
      </c>
      <c r="F10" s="1" t="s">
        <v>520</v>
      </c>
      <c r="G10" s="113" t="s">
        <v>521</v>
      </c>
      <c r="H10" s="38">
        <v>1582411.46</v>
      </c>
      <c r="I10" s="32">
        <v>44438</v>
      </c>
    </row>
    <row r="11" spans="1:9" s="10" customFormat="1" ht="38.25" x14ac:dyDescent="0.25">
      <c r="A11" s="102" t="s">
        <v>522</v>
      </c>
      <c r="B11" s="1" t="s">
        <v>53</v>
      </c>
      <c r="C11" s="1" t="s">
        <v>422</v>
      </c>
      <c r="D11" s="114" t="s">
        <v>1837</v>
      </c>
      <c r="E11" s="1" t="s">
        <v>523</v>
      </c>
      <c r="F11" s="1" t="s">
        <v>524</v>
      </c>
      <c r="G11" s="113" t="s">
        <v>525</v>
      </c>
      <c r="H11" s="38">
        <v>1979735.74</v>
      </c>
      <c r="I11" s="32">
        <v>44438</v>
      </c>
    </row>
    <row r="12" spans="1:9" s="5" customFormat="1" ht="89.25" x14ac:dyDescent="0.25">
      <c r="A12" s="102" t="s">
        <v>526</v>
      </c>
      <c r="B12" s="1" t="s">
        <v>53</v>
      </c>
      <c r="C12" s="1" t="s">
        <v>527</v>
      </c>
      <c r="D12" s="114" t="s">
        <v>1837</v>
      </c>
      <c r="E12" s="1" t="s">
        <v>528</v>
      </c>
      <c r="F12" s="1" t="s">
        <v>529</v>
      </c>
      <c r="G12" s="114" t="s">
        <v>530</v>
      </c>
      <c r="H12" s="38">
        <v>1194968.03</v>
      </c>
      <c r="I12" s="32">
        <v>44438</v>
      </c>
    </row>
    <row r="13" spans="1:9" s="5" customFormat="1" ht="38.25" x14ac:dyDescent="0.25">
      <c r="A13" s="102" t="s">
        <v>531</v>
      </c>
      <c r="B13" s="1" t="s">
        <v>53</v>
      </c>
      <c r="C13" s="1" t="s">
        <v>527</v>
      </c>
      <c r="D13" s="114" t="s">
        <v>1849</v>
      </c>
      <c r="E13" s="1" t="s">
        <v>528</v>
      </c>
      <c r="F13" s="1" t="s">
        <v>532</v>
      </c>
      <c r="G13" s="114" t="s">
        <v>533</v>
      </c>
      <c r="H13" s="38">
        <v>1825859.38</v>
      </c>
      <c r="I13" s="32">
        <v>44438</v>
      </c>
    </row>
    <row r="14" spans="1:9" s="101" customFormat="1" ht="51" x14ac:dyDescent="0.25">
      <c r="A14" s="103" t="s">
        <v>534</v>
      </c>
      <c r="B14" s="108" t="s">
        <v>30</v>
      </c>
      <c r="C14" s="3" t="s">
        <v>535</v>
      </c>
      <c r="D14" s="201" t="s">
        <v>1846</v>
      </c>
      <c r="E14" s="109" t="s">
        <v>536</v>
      </c>
      <c r="F14" s="109" t="s">
        <v>537</v>
      </c>
      <c r="G14" s="115" t="s">
        <v>538</v>
      </c>
      <c r="H14" s="38">
        <v>381710.7</v>
      </c>
      <c r="I14" s="32">
        <v>44438</v>
      </c>
    </row>
    <row r="15" spans="1:9" s="101" customFormat="1" ht="63.75" x14ac:dyDescent="0.25">
      <c r="A15" s="103" t="s">
        <v>539</v>
      </c>
      <c r="B15" s="108" t="s">
        <v>16</v>
      </c>
      <c r="C15" s="3" t="s">
        <v>540</v>
      </c>
      <c r="D15" s="201" t="s">
        <v>1846</v>
      </c>
      <c r="E15" s="109" t="s">
        <v>541</v>
      </c>
      <c r="F15" s="109" t="s">
        <v>542</v>
      </c>
      <c r="G15" s="115" t="s">
        <v>543</v>
      </c>
      <c r="H15" s="38">
        <v>312639.24</v>
      </c>
      <c r="I15" s="32">
        <v>44438</v>
      </c>
    </row>
    <row r="16" spans="1:9" s="101" customFormat="1" ht="51" x14ac:dyDescent="0.25">
      <c r="A16" s="104" t="s">
        <v>544</v>
      </c>
      <c r="B16" s="3" t="s">
        <v>53</v>
      </c>
      <c r="C16" s="3" t="s">
        <v>545</v>
      </c>
      <c r="D16" s="68" t="s">
        <v>1846</v>
      </c>
      <c r="E16" s="3" t="s">
        <v>546</v>
      </c>
      <c r="F16" s="3" t="s">
        <v>547</v>
      </c>
      <c r="G16" s="68" t="s">
        <v>548</v>
      </c>
      <c r="H16" s="38">
        <v>877495.87</v>
      </c>
      <c r="I16" s="32">
        <v>44438</v>
      </c>
    </row>
    <row r="17" spans="1:9" s="101" customFormat="1" ht="51" x14ac:dyDescent="0.25">
      <c r="A17" s="104" t="s">
        <v>549</v>
      </c>
      <c r="B17" s="3" t="s">
        <v>16</v>
      </c>
      <c r="C17" s="21" t="s">
        <v>550</v>
      </c>
      <c r="D17" s="68" t="s">
        <v>1846</v>
      </c>
      <c r="E17" s="3" t="s">
        <v>65</v>
      </c>
      <c r="F17" s="3" t="s">
        <v>551</v>
      </c>
      <c r="G17" s="114" t="s">
        <v>552</v>
      </c>
      <c r="H17" s="38">
        <v>274585.69</v>
      </c>
      <c r="I17" s="32">
        <v>44438</v>
      </c>
    </row>
    <row r="18" spans="1:9" s="101" customFormat="1" ht="38.25" x14ac:dyDescent="0.25">
      <c r="A18" s="104" t="s">
        <v>553</v>
      </c>
      <c r="B18" s="3" t="s">
        <v>33</v>
      </c>
      <c r="C18" s="21" t="s">
        <v>494</v>
      </c>
      <c r="D18" s="68" t="s">
        <v>1846</v>
      </c>
      <c r="E18" s="3" t="s">
        <v>554</v>
      </c>
      <c r="F18" s="3" t="s">
        <v>555</v>
      </c>
      <c r="G18" s="114" t="s">
        <v>556</v>
      </c>
      <c r="H18" s="38">
        <v>109686.98</v>
      </c>
      <c r="I18" s="32">
        <v>44438</v>
      </c>
    </row>
    <row r="19" spans="1:9" s="101" customFormat="1" ht="51" x14ac:dyDescent="0.25">
      <c r="A19" s="104" t="s">
        <v>557</v>
      </c>
      <c r="B19" s="3" t="s">
        <v>30</v>
      </c>
      <c r="C19" s="3" t="s">
        <v>135</v>
      </c>
      <c r="D19" s="201" t="s">
        <v>1846</v>
      </c>
      <c r="E19" s="109" t="s">
        <v>244</v>
      </c>
      <c r="F19" s="109" t="s">
        <v>558</v>
      </c>
      <c r="G19" s="68" t="s">
        <v>559</v>
      </c>
      <c r="H19" s="38">
        <v>866527.17</v>
      </c>
      <c r="I19" s="32">
        <v>44438</v>
      </c>
    </row>
    <row r="20" spans="1:9" s="5" customFormat="1" ht="69.75" customHeight="1" x14ac:dyDescent="0.25">
      <c r="A20" s="102" t="s">
        <v>560</v>
      </c>
      <c r="B20" s="1" t="s">
        <v>30</v>
      </c>
      <c r="C20" s="1" t="s">
        <v>39</v>
      </c>
      <c r="D20" s="114" t="s">
        <v>1846</v>
      </c>
      <c r="E20" s="1" t="s">
        <v>244</v>
      </c>
      <c r="F20" s="1" t="s">
        <v>561</v>
      </c>
      <c r="G20" s="114" t="s">
        <v>562</v>
      </c>
      <c r="H20" s="38">
        <v>65812.19</v>
      </c>
      <c r="I20" s="32">
        <v>44438</v>
      </c>
    </row>
    <row r="21" spans="1:9" s="110" customFormat="1" ht="63.75" x14ac:dyDescent="0.2">
      <c r="A21" s="103" t="s">
        <v>563</v>
      </c>
      <c r="B21" s="108" t="s">
        <v>53</v>
      </c>
      <c r="C21" s="84" t="s">
        <v>278</v>
      </c>
      <c r="D21" s="68" t="s">
        <v>1846</v>
      </c>
      <c r="E21" s="3" t="s">
        <v>279</v>
      </c>
      <c r="F21" s="3" t="s">
        <v>564</v>
      </c>
      <c r="G21" s="68" t="s">
        <v>565</v>
      </c>
      <c r="H21" s="22">
        <v>1410589.67</v>
      </c>
      <c r="I21" s="32">
        <v>44438</v>
      </c>
    </row>
    <row r="22" spans="1:9" s="111" customFormat="1" ht="51" x14ac:dyDescent="0.2">
      <c r="A22" s="104" t="s">
        <v>566</v>
      </c>
      <c r="B22" s="3" t="s">
        <v>10</v>
      </c>
      <c r="C22" s="23" t="s">
        <v>11</v>
      </c>
      <c r="D22" s="68" t="s">
        <v>1846</v>
      </c>
      <c r="E22" s="3" t="s">
        <v>280</v>
      </c>
      <c r="F22" s="3" t="s">
        <v>281</v>
      </c>
      <c r="G22" s="116" t="s">
        <v>567</v>
      </c>
      <c r="H22" s="22">
        <v>87749.59</v>
      </c>
      <c r="I22" s="32">
        <v>44438</v>
      </c>
    </row>
    <row r="23" spans="1:9" s="5" customFormat="1" ht="72.75" customHeight="1" x14ac:dyDescent="0.25">
      <c r="A23" s="105" t="s">
        <v>568</v>
      </c>
      <c r="B23" s="64" t="s">
        <v>16</v>
      </c>
      <c r="C23" s="64" t="s">
        <v>16</v>
      </c>
      <c r="D23" s="117" t="s">
        <v>1837</v>
      </c>
      <c r="E23" s="64" t="s">
        <v>569</v>
      </c>
      <c r="F23" s="64" t="s">
        <v>570</v>
      </c>
      <c r="G23" s="117" t="s">
        <v>571</v>
      </c>
      <c r="H23" s="38">
        <v>616477.52</v>
      </c>
      <c r="I23" s="32">
        <v>44438</v>
      </c>
    </row>
    <row r="24" spans="1:9" s="5" customFormat="1" ht="69" customHeight="1" x14ac:dyDescent="0.25">
      <c r="A24" s="119" t="s">
        <v>572</v>
      </c>
      <c r="B24" s="65" t="s">
        <v>16</v>
      </c>
      <c r="C24" s="65" t="s">
        <v>16</v>
      </c>
      <c r="D24" s="120" t="s">
        <v>1837</v>
      </c>
      <c r="E24" s="65" t="s">
        <v>569</v>
      </c>
      <c r="F24" s="65" t="s">
        <v>570</v>
      </c>
      <c r="G24" s="120" t="s">
        <v>573</v>
      </c>
      <c r="H24" s="41">
        <v>654139.11</v>
      </c>
      <c r="I24" s="32">
        <v>44438</v>
      </c>
    </row>
    <row r="25" spans="1:9" s="2" customFormat="1" ht="42.6" customHeight="1" x14ac:dyDescent="0.25">
      <c r="A25" s="3" t="s">
        <v>574</v>
      </c>
      <c r="B25" s="3" t="s">
        <v>33</v>
      </c>
      <c r="C25" s="3" t="s">
        <v>575</v>
      </c>
      <c r="D25" s="3" t="s">
        <v>1837</v>
      </c>
      <c r="E25" s="3" t="s">
        <v>576</v>
      </c>
      <c r="F25" s="3" t="s">
        <v>577</v>
      </c>
      <c r="G25" s="43" t="s">
        <v>578</v>
      </c>
      <c r="H25" s="38">
        <v>3664601.93</v>
      </c>
      <c r="I25" s="12">
        <v>44539</v>
      </c>
    </row>
    <row r="26" spans="1:9" s="5" customFormat="1" ht="63.75" x14ac:dyDescent="0.25">
      <c r="A26" s="3" t="s">
        <v>579</v>
      </c>
      <c r="B26" s="3" t="s">
        <v>16</v>
      </c>
      <c r="C26" s="3" t="s">
        <v>26</v>
      </c>
      <c r="D26" s="3" t="s">
        <v>1837</v>
      </c>
      <c r="E26" s="3" t="s">
        <v>580</v>
      </c>
      <c r="F26" s="3" t="s">
        <v>580</v>
      </c>
      <c r="G26" s="1" t="s">
        <v>581</v>
      </c>
      <c r="H26" s="38">
        <v>616127.44999999995</v>
      </c>
      <c r="I26" s="12">
        <v>44539</v>
      </c>
    </row>
    <row r="27" spans="1:9" s="26" customFormat="1" x14ac:dyDescent="0.25">
      <c r="A27" s="107"/>
      <c r="D27" s="112"/>
      <c r="H27" s="173"/>
      <c r="I27" s="123"/>
    </row>
    <row r="28" spans="1:9" s="26" customFormat="1" x14ac:dyDescent="0.2">
      <c r="A28" s="107"/>
      <c r="B28" s="240" t="s">
        <v>2099</v>
      </c>
      <c r="C28" s="241"/>
      <c r="D28" s="112"/>
      <c r="E28" s="240" t="s">
        <v>2103</v>
      </c>
      <c r="F28" s="241">
        <v>2021</v>
      </c>
      <c r="I28" s="123"/>
    </row>
    <row r="29" spans="1:9" s="26" customFormat="1" x14ac:dyDescent="0.2">
      <c r="A29" s="107"/>
      <c r="B29" s="169" t="s">
        <v>16</v>
      </c>
      <c r="C29" s="170">
        <f>H15+H17+H23+H24+H26</f>
        <v>2473969.0099999998</v>
      </c>
      <c r="E29" s="169" t="s">
        <v>1837</v>
      </c>
      <c r="F29" s="170">
        <v>12937120.609999999</v>
      </c>
      <c r="I29" s="123"/>
    </row>
    <row r="30" spans="1:9" s="26" customFormat="1" x14ac:dyDescent="0.2">
      <c r="A30" s="107"/>
      <c r="B30" s="169" t="s">
        <v>53</v>
      </c>
      <c r="C30" s="170">
        <f>H11+H12+H13+H16+H21</f>
        <v>7288648.6900000004</v>
      </c>
      <c r="E30" s="169" t="s">
        <v>1842</v>
      </c>
      <c r="F30" s="170">
        <v>0</v>
      </c>
      <c r="I30" s="123"/>
    </row>
    <row r="31" spans="1:9" s="26" customFormat="1" x14ac:dyDescent="0.2">
      <c r="A31" s="107"/>
      <c r="B31" s="169" t="s">
        <v>10</v>
      </c>
      <c r="C31" s="170">
        <f>H6+H9+H22</f>
        <v>300815.20999999996</v>
      </c>
      <c r="E31" s="169" t="s">
        <v>1846</v>
      </c>
      <c r="F31" s="170">
        <v>4530421.3</v>
      </c>
      <c r="I31" s="123"/>
    </row>
    <row r="32" spans="1:9" s="26" customFormat="1" x14ac:dyDescent="0.2">
      <c r="A32" s="107"/>
      <c r="B32" s="169" t="s">
        <v>33</v>
      </c>
      <c r="C32" s="170">
        <f>H4+H10+H18+H25</f>
        <v>7728793.0500000007</v>
      </c>
      <c r="E32" s="169" t="s">
        <v>1849</v>
      </c>
      <c r="F32" s="170">
        <v>3408270.84</v>
      </c>
      <c r="I32" s="123"/>
    </row>
    <row r="33" spans="1:9" s="26" customFormat="1" x14ac:dyDescent="0.2">
      <c r="A33" s="107"/>
      <c r="B33" s="169" t="s">
        <v>30</v>
      </c>
      <c r="C33" s="170">
        <f>H5+H7+H8+H14+H19+H20</f>
        <v>3083586.7899999996</v>
      </c>
      <c r="E33" s="222" t="s">
        <v>2101</v>
      </c>
      <c r="F33" s="172">
        <f>SUBTOTAL(9,F29:F32)</f>
        <v>20875812.75</v>
      </c>
      <c r="I33" s="123"/>
    </row>
    <row r="34" spans="1:9" s="26" customFormat="1" x14ac:dyDescent="0.2">
      <c r="A34" s="107"/>
      <c r="B34" s="171" t="s">
        <v>2100</v>
      </c>
      <c r="C34" s="172">
        <f>SUM(C29:C33)</f>
        <v>20875812.75</v>
      </c>
      <c r="I34" s="123"/>
    </row>
    <row r="35" spans="1:9" s="26" customFormat="1" x14ac:dyDescent="0.2">
      <c r="A35" s="107"/>
      <c r="B35" s="19"/>
      <c r="C35" s="19"/>
      <c r="I35" s="123"/>
    </row>
    <row r="36" spans="1:9" s="26" customFormat="1" x14ac:dyDescent="0.2">
      <c r="A36" s="107"/>
      <c r="B36" s="169" t="s">
        <v>43</v>
      </c>
      <c r="C36" s="170">
        <v>0</v>
      </c>
      <c r="I36" s="123"/>
    </row>
    <row r="37" spans="1:9" s="26" customFormat="1" x14ac:dyDescent="0.2">
      <c r="A37" s="107"/>
      <c r="B37" s="171" t="s">
        <v>2101</v>
      </c>
      <c r="C37" s="172">
        <f>SUM(C34:C36)</f>
        <v>20875812.75</v>
      </c>
      <c r="I37" s="123"/>
    </row>
    <row r="38" spans="1:9" s="26" customFormat="1" x14ac:dyDescent="0.25">
      <c r="A38" s="107"/>
      <c r="C38" s="112"/>
      <c r="I38" s="123"/>
    </row>
    <row r="39" spans="1:9" s="26" customFormat="1" x14ac:dyDescent="0.25">
      <c r="A39" s="107"/>
      <c r="B39" s="112"/>
      <c r="I39" s="124"/>
    </row>
    <row r="40" spans="1:9" s="26" customFormat="1" x14ac:dyDescent="0.25">
      <c r="A40" s="107"/>
      <c r="B40" s="112"/>
      <c r="I40" s="124"/>
    </row>
    <row r="41" spans="1:9" s="26" customFormat="1" x14ac:dyDescent="0.25">
      <c r="A41" s="107"/>
      <c r="B41" s="112"/>
      <c r="I41" s="124"/>
    </row>
    <row r="42" spans="1:9" s="26" customFormat="1" x14ac:dyDescent="0.25">
      <c r="A42" s="107"/>
      <c r="B42" s="112"/>
      <c r="I42" s="124"/>
    </row>
    <row r="43" spans="1:9" s="26" customFormat="1" x14ac:dyDescent="0.25">
      <c r="A43" s="107"/>
      <c r="B43" s="112"/>
      <c r="I43" s="124"/>
    </row>
    <row r="44" spans="1:9" s="26" customFormat="1" x14ac:dyDescent="0.25">
      <c r="A44" s="107"/>
      <c r="B44" s="112"/>
      <c r="H44" s="100"/>
      <c r="I44" s="125"/>
    </row>
    <row r="45" spans="1:9" s="26" customFormat="1" x14ac:dyDescent="0.25">
      <c r="A45" s="107"/>
      <c r="B45" s="112"/>
      <c r="H45" s="100"/>
      <c r="I45" s="125"/>
    </row>
  </sheetData>
  <mergeCells count="4">
    <mergeCell ref="A1:I1"/>
    <mergeCell ref="A2:I2"/>
    <mergeCell ref="B28:C28"/>
    <mergeCell ref="E28:F28"/>
  </mergeCells>
  <pageMargins left="0.31496062992125984" right="0.31496062992125984" top="0.35433070866141736" bottom="0.35433070866141736" header="0.31496062992125984" footer="0.31496062992125984"/>
  <pageSetup paperSize="9" scale="1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D8700-B97E-47AE-9018-4CDFB2C745DB}">
  <dimension ref="A1:I101"/>
  <sheetViews>
    <sheetView workbookViewId="0">
      <selection activeCell="H3" sqref="H3:I8"/>
    </sheetView>
  </sheetViews>
  <sheetFormatPr defaultRowHeight="15" x14ac:dyDescent="0.25"/>
  <cols>
    <col min="1" max="1" width="7.28515625" bestFit="1" customWidth="1"/>
    <col min="2" max="2" width="5.140625" bestFit="1" customWidth="1"/>
    <col min="3" max="3" width="58.42578125" bestFit="1" customWidth="1"/>
    <col min="4" max="4" width="19.28515625" bestFit="1" customWidth="1"/>
    <col min="5" max="7" width="13.7109375" style="164" bestFit="1" customWidth="1"/>
    <col min="8" max="8" width="21.7109375" style="164" bestFit="1" customWidth="1"/>
    <col min="9" max="9" width="13.7109375" style="164" bestFit="1" customWidth="1"/>
    <col min="10" max="10" width="13.7109375" bestFit="1" customWidth="1"/>
    <col min="11" max="11" width="14.5703125" bestFit="1" customWidth="1"/>
    <col min="12" max="12" width="21.7109375" bestFit="1" customWidth="1"/>
    <col min="13" max="17" width="13.7109375" bestFit="1" customWidth="1"/>
  </cols>
  <sheetData>
    <row r="1" spans="1:9" s="4" customFormat="1" ht="23.45" customHeight="1" x14ac:dyDescent="0.25">
      <c r="A1" s="242" t="s">
        <v>2092</v>
      </c>
      <c r="B1" s="243"/>
      <c r="C1" s="243"/>
      <c r="D1" s="243"/>
      <c r="E1" s="243"/>
      <c r="F1" s="243"/>
      <c r="G1" s="243"/>
      <c r="H1" s="244"/>
    </row>
    <row r="2" spans="1:9" s="4" customFormat="1" ht="52.9" customHeight="1" x14ac:dyDescent="0.25">
      <c r="A2" s="247" t="s">
        <v>2096</v>
      </c>
      <c r="B2" s="247"/>
      <c r="C2" s="247"/>
      <c r="D2" s="247"/>
      <c r="E2" s="247"/>
      <c r="F2" s="247"/>
      <c r="G2" s="247"/>
      <c r="H2" s="247"/>
    </row>
    <row r="3" spans="1:9" x14ac:dyDescent="0.25">
      <c r="A3" s="33" t="s">
        <v>1834</v>
      </c>
      <c r="B3" s="33" t="s">
        <v>1835</v>
      </c>
      <c r="C3" s="33" t="s">
        <v>4</v>
      </c>
      <c r="D3" s="33" t="s">
        <v>1</v>
      </c>
      <c r="E3" s="33" t="s">
        <v>284</v>
      </c>
      <c r="F3" s="165">
        <v>2021</v>
      </c>
      <c r="G3"/>
      <c r="H3" s="33" t="s">
        <v>2103</v>
      </c>
      <c r="I3" s="165">
        <v>2021</v>
      </c>
    </row>
    <row r="4" spans="1:9" x14ac:dyDescent="0.25">
      <c r="A4" s="159" t="s">
        <v>1836</v>
      </c>
      <c r="B4" s="159" t="s">
        <v>1837</v>
      </c>
      <c r="C4" s="159" t="s">
        <v>1838</v>
      </c>
      <c r="D4" s="159" t="s">
        <v>16</v>
      </c>
      <c r="E4" s="159" t="s">
        <v>16</v>
      </c>
      <c r="F4" s="160">
        <v>6254191.8099999996</v>
      </c>
      <c r="G4"/>
      <c r="H4" s="159" t="s">
        <v>1837</v>
      </c>
      <c r="I4" s="161">
        <v>76799153.429999992</v>
      </c>
    </row>
    <row r="5" spans="1:9" x14ac:dyDescent="0.25">
      <c r="A5" s="159" t="s">
        <v>1839</v>
      </c>
      <c r="B5" s="159" t="s">
        <v>1837</v>
      </c>
      <c r="C5" s="159" t="s">
        <v>1840</v>
      </c>
      <c r="D5" s="159" t="s">
        <v>10</v>
      </c>
      <c r="E5" s="159" t="s">
        <v>1841</v>
      </c>
      <c r="F5" s="160">
        <v>1370141.47</v>
      </c>
      <c r="G5"/>
      <c r="H5" s="159" t="s">
        <v>1842</v>
      </c>
      <c r="I5" s="161">
        <v>21292006.429999996</v>
      </c>
    </row>
    <row r="6" spans="1:9" x14ac:dyDescent="0.25">
      <c r="A6" s="159" t="s">
        <v>1843</v>
      </c>
      <c r="B6" s="159" t="s">
        <v>1837</v>
      </c>
      <c r="C6" s="159" t="s">
        <v>1844</v>
      </c>
      <c r="D6" s="159" t="s">
        <v>10</v>
      </c>
      <c r="E6" s="159" t="s">
        <v>1845</v>
      </c>
      <c r="F6" s="160">
        <v>1350638.84</v>
      </c>
      <c r="G6"/>
      <c r="H6" s="159" t="s">
        <v>1846</v>
      </c>
      <c r="I6" s="161">
        <v>2859413.75</v>
      </c>
    </row>
    <row r="7" spans="1:9" x14ac:dyDescent="0.25">
      <c r="A7" s="159" t="s">
        <v>1847</v>
      </c>
      <c r="B7" s="159" t="s">
        <v>1837</v>
      </c>
      <c r="C7" s="159" t="s">
        <v>394</v>
      </c>
      <c r="D7" s="159" t="s">
        <v>16</v>
      </c>
      <c r="E7" s="159" t="s">
        <v>1848</v>
      </c>
      <c r="F7" s="160">
        <v>1332094.8</v>
      </c>
      <c r="G7"/>
      <c r="H7" s="159" t="s">
        <v>1849</v>
      </c>
      <c r="I7" s="161">
        <v>23843865.359999999</v>
      </c>
    </row>
    <row r="8" spans="1:9" x14ac:dyDescent="0.25">
      <c r="A8" s="159" t="s">
        <v>1850</v>
      </c>
      <c r="B8" s="159" t="s">
        <v>1837</v>
      </c>
      <c r="C8" s="159" t="s">
        <v>1851</v>
      </c>
      <c r="D8" s="159" t="s">
        <v>10</v>
      </c>
      <c r="E8" s="159" t="s">
        <v>1852</v>
      </c>
      <c r="F8" s="160">
        <v>1078917.46</v>
      </c>
      <c r="G8"/>
      <c r="H8" s="177" t="s">
        <v>2101</v>
      </c>
      <c r="I8" s="162">
        <v>124794438.97000004</v>
      </c>
    </row>
    <row r="9" spans="1:9" x14ac:dyDescent="0.25">
      <c r="A9" s="159" t="s">
        <v>1854</v>
      </c>
      <c r="B9" s="159" t="s">
        <v>1855</v>
      </c>
      <c r="C9" s="159" t="s">
        <v>1856</v>
      </c>
      <c r="D9" s="159" t="s">
        <v>16</v>
      </c>
      <c r="E9" s="159" t="s">
        <v>1857</v>
      </c>
      <c r="F9" s="160">
        <v>167380.35999999999</v>
      </c>
      <c r="G9"/>
      <c r="H9"/>
      <c r="I9"/>
    </row>
    <row r="10" spans="1:9" x14ac:dyDescent="0.25">
      <c r="A10" s="159" t="s">
        <v>1858</v>
      </c>
      <c r="B10" s="159" t="s">
        <v>1837</v>
      </c>
      <c r="C10" s="159" t="s">
        <v>1859</v>
      </c>
      <c r="D10" s="159" t="s">
        <v>30</v>
      </c>
      <c r="E10" s="159" t="s">
        <v>1860</v>
      </c>
      <c r="F10" s="160">
        <v>4337385.8600000003</v>
      </c>
      <c r="G10"/>
      <c r="H10" s="33" t="s">
        <v>2099</v>
      </c>
      <c r="I10" s="165">
        <v>2021</v>
      </c>
    </row>
    <row r="11" spans="1:9" x14ac:dyDescent="0.25">
      <c r="A11" s="159" t="s">
        <v>1861</v>
      </c>
      <c r="B11" s="159" t="s">
        <v>1837</v>
      </c>
      <c r="C11" s="159" t="s">
        <v>1862</v>
      </c>
      <c r="D11" s="159" t="s">
        <v>30</v>
      </c>
      <c r="E11" s="159" t="s">
        <v>1863</v>
      </c>
      <c r="F11" s="160">
        <v>2111644.81</v>
      </c>
      <c r="G11"/>
      <c r="H11" s="175" t="s">
        <v>16</v>
      </c>
      <c r="I11" s="176">
        <f>F4+F7+F9+F12+F14+F15+F16+F17+F32+F36+F37+F39+F50+F56+F57+F59+F60+F70+F76+F77+F89+F99</f>
        <v>36021476.75</v>
      </c>
    </row>
    <row r="12" spans="1:9" x14ac:dyDescent="0.25">
      <c r="A12" s="159" t="s">
        <v>1864</v>
      </c>
      <c r="B12" s="159" t="s">
        <v>1837</v>
      </c>
      <c r="C12" s="159" t="s">
        <v>1865</v>
      </c>
      <c r="D12" s="159" t="s">
        <v>16</v>
      </c>
      <c r="E12" s="159" t="s">
        <v>1866</v>
      </c>
      <c r="F12" s="160">
        <v>1609838.6199999999</v>
      </c>
      <c r="G12"/>
      <c r="H12" s="175" t="s">
        <v>53</v>
      </c>
      <c r="I12" s="176">
        <f>F21+F33+F41+F63+F64+F65+F66+F67+F82+F95+F96</f>
        <v>14766166.049999997</v>
      </c>
    </row>
    <row r="13" spans="1:9" x14ac:dyDescent="0.25">
      <c r="A13" s="159" t="s">
        <v>1867</v>
      </c>
      <c r="B13" s="159" t="s">
        <v>1855</v>
      </c>
      <c r="C13" s="159" t="s">
        <v>1868</v>
      </c>
      <c r="D13" s="159" t="s">
        <v>10</v>
      </c>
      <c r="E13" s="159" t="s">
        <v>1869</v>
      </c>
      <c r="F13" s="160">
        <v>278501.68</v>
      </c>
      <c r="G13"/>
      <c r="H13" s="175" t="s">
        <v>10</v>
      </c>
      <c r="I13" s="176">
        <f>F5+F6+F8+F13+F24+F25+F28+F29+F31+F34+F35+F51+F52+F53+F62+F68+F72+F73+F74+F83+F84+F85+F91+F94+F97</f>
        <v>30086751.590000004</v>
      </c>
    </row>
    <row r="14" spans="1:9" x14ac:dyDescent="0.25">
      <c r="A14" s="159" t="s">
        <v>1870</v>
      </c>
      <c r="B14" s="159" t="s">
        <v>1837</v>
      </c>
      <c r="C14" s="159" t="s">
        <v>1871</v>
      </c>
      <c r="D14" s="159" t="s">
        <v>16</v>
      </c>
      <c r="E14" s="159" t="s">
        <v>1872</v>
      </c>
      <c r="F14" s="160">
        <v>1693751.0099999998</v>
      </c>
      <c r="G14"/>
      <c r="H14" s="175" t="s">
        <v>33</v>
      </c>
      <c r="I14" s="176">
        <f>F18+F19+F20+F30+F40+F47+F58+F61+F75+F78+F79+F80+F81+F90</f>
        <v>18673505.849999998</v>
      </c>
    </row>
    <row r="15" spans="1:9" x14ac:dyDescent="0.25">
      <c r="A15" s="159" t="s">
        <v>1873</v>
      </c>
      <c r="B15" s="159" t="s">
        <v>1837</v>
      </c>
      <c r="C15" s="159" t="s">
        <v>1874</v>
      </c>
      <c r="D15" s="159" t="s">
        <v>16</v>
      </c>
      <c r="E15" s="159" t="s">
        <v>1875</v>
      </c>
      <c r="F15" s="160">
        <v>3377420.75</v>
      </c>
      <c r="G15"/>
      <c r="H15" s="175" t="s">
        <v>30</v>
      </c>
      <c r="I15" s="176">
        <f>F10+F11+F22+F23+F26+F38+F42+F43+F44+F45+F46+F48+F49+F54+F55+F69+F71+F86+F87+F88+F92+F93</f>
        <v>22064713.41</v>
      </c>
    </row>
    <row r="16" spans="1:9" x14ac:dyDescent="0.25">
      <c r="A16" s="159" t="s">
        <v>1876</v>
      </c>
      <c r="B16" s="159" t="s">
        <v>1837</v>
      </c>
      <c r="C16" s="159" t="s">
        <v>1871</v>
      </c>
      <c r="D16" s="159" t="s">
        <v>16</v>
      </c>
      <c r="E16" s="159" t="s">
        <v>1877</v>
      </c>
      <c r="F16" s="160">
        <v>1012903.97</v>
      </c>
      <c r="G16"/>
      <c r="H16" s="178" t="s">
        <v>2100</v>
      </c>
      <c r="I16" s="179">
        <f>SUM(I11:I15)</f>
        <v>121612613.64999999</v>
      </c>
    </row>
    <row r="17" spans="1:9" x14ac:dyDescent="0.25">
      <c r="A17" s="159" t="s">
        <v>1878</v>
      </c>
      <c r="B17" s="159" t="s">
        <v>1837</v>
      </c>
      <c r="C17" s="159" t="s">
        <v>1879</v>
      </c>
      <c r="D17" s="159" t="s">
        <v>16</v>
      </c>
      <c r="E17" s="159" t="s">
        <v>1880</v>
      </c>
      <c r="F17" s="160">
        <v>1108996.22</v>
      </c>
      <c r="G17"/>
      <c r="H17" s="175" t="s">
        <v>43</v>
      </c>
      <c r="I17" s="176">
        <f>F27+F98</f>
        <v>3181825.3200000003</v>
      </c>
    </row>
    <row r="18" spans="1:9" x14ac:dyDescent="0.25">
      <c r="A18" s="159" t="s">
        <v>1881</v>
      </c>
      <c r="B18" s="159" t="s">
        <v>1837</v>
      </c>
      <c r="C18" s="159" t="s">
        <v>1882</v>
      </c>
      <c r="D18" s="159" t="s">
        <v>33</v>
      </c>
      <c r="E18" s="159" t="s">
        <v>1883</v>
      </c>
      <c r="F18" s="160">
        <v>1273537.96</v>
      </c>
      <c r="G18"/>
      <c r="H18" s="177" t="s">
        <v>2101</v>
      </c>
      <c r="I18" s="162">
        <f>SUM(I16:I17)</f>
        <v>124794438.97</v>
      </c>
    </row>
    <row r="19" spans="1:9" x14ac:dyDescent="0.25">
      <c r="A19" s="159" t="s">
        <v>1884</v>
      </c>
      <c r="B19" s="159" t="s">
        <v>1837</v>
      </c>
      <c r="C19" s="159" t="s">
        <v>1885</v>
      </c>
      <c r="D19" s="159" t="s">
        <v>33</v>
      </c>
      <c r="E19" s="159" t="s">
        <v>1886</v>
      </c>
      <c r="F19" s="160">
        <v>630647.70000000007</v>
      </c>
      <c r="G19"/>
      <c r="H19"/>
      <c r="I19"/>
    </row>
    <row r="20" spans="1:9" x14ac:dyDescent="0.25">
      <c r="A20" s="159" t="s">
        <v>1887</v>
      </c>
      <c r="B20" s="159" t="s">
        <v>1837</v>
      </c>
      <c r="C20" s="159" t="s">
        <v>1888</v>
      </c>
      <c r="D20" s="159" t="s">
        <v>33</v>
      </c>
      <c r="E20" s="159" t="s">
        <v>1889</v>
      </c>
      <c r="F20" s="160">
        <v>936826.19</v>
      </c>
      <c r="G20"/>
      <c r="H20"/>
      <c r="I20"/>
    </row>
    <row r="21" spans="1:9" x14ac:dyDescent="0.25">
      <c r="A21" s="159" t="s">
        <v>1890</v>
      </c>
      <c r="B21" s="159" t="s">
        <v>1855</v>
      </c>
      <c r="C21" s="159" t="s">
        <v>1891</v>
      </c>
      <c r="D21" s="159" t="s">
        <v>53</v>
      </c>
      <c r="E21" s="159" t="s">
        <v>527</v>
      </c>
      <c r="F21" s="160">
        <v>462463.85</v>
      </c>
      <c r="G21"/>
      <c r="H21"/>
      <c r="I21"/>
    </row>
    <row r="22" spans="1:9" x14ac:dyDescent="0.25">
      <c r="A22" s="159" t="s">
        <v>1892</v>
      </c>
      <c r="B22" s="159" t="s">
        <v>1837</v>
      </c>
      <c r="C22" s="159" t="s">
        <v>1893</v>
      </c>
      <c r="D22" s="159" t="s">
        <v>30</v>
      </c>
      <c r="E22" s="159" t="s">
        <v>1894</v>
      </c>
      <c r="F22" s="160">
        <v>2932235.47</v>
      </c>
      <c r="G22"/>
      <c r="H22"/>
      <c r="I22"/>
    </row>
    <row r="23" spans="1:9" x14ac:dyDescent="0.25">
      <c r="A23" s="159" t="s">
        <v>1895</v>
      </c>
      <c r="B23" s="159" t="s">
        <v>1837</v>
      </c>
      <c r="C23" s="159" t="s">
        <v>1896</v>
      </c>
      <c r="D23" s="159" t="s">
        <v>30</v>
      </c>
      <c r="E23" s="159" t="s">
        <v>1897</v>
      </c>
      <c r="F23" s="160">
        <v>741685.37999999989</v>
      </c>
      <c r="G23"/>
      <c r="H23"/>
      <c r="I23"/>
    </row>
    <row r="24" spans="1:9" x14ac:dyDescent="0.25">
      <c r="A24" s="159" t="s">
        <v>1898</v>
      </c>
      <c r="B24" s="159" t="s">
        <v>1837</v>
      </c>
      <c r="C24" s="159" t="s">
        <v>1899</v>
      </c>
      <c r="D24" s="159" t="s">
        <v>10</v>
      </c>
      <c r="E24" s="159" t="s">
        <v>1900</v>
      </c>
      <c r="F24" s="160">
        <v>3245003.42</v>
      </c>
      <c r="G24"/>
      <c r="H24"/>
      <c r="I24"/>
    </row>
    <row r="25" spans="1:9" x14ac:dyDescent="0.25">
      <c r="A25" s="159" t="s">
        <v>1901</v>
      </c>
      <c r="B25" s="159" t="s">
        <v>1837</v>
      </c>
      <c r="C25" s="159" t="s">
        <v>1902</v>
      </c>
      <c r="D25" s="159" t="s">
        <v>10</v>
      </c>
      <c r="E25" s="159" t="s">
        <v>1903</v>
      </c>
      <c r="F25" s="160">
        <v>739981.77</v>
      </c>
      <c r="G25"/>
      <c r="H25"/>
      <c r="I25"/>
    </row>
    <row r="26" spans="1:9" x14ac:dyDescent="0.25">
      <c r="A26" s="159" t="s">
        <v>1904</v>
      </c>
      <c r="B26" s="159" t="s">
        <v>1837</v>
      </c>
      <c r="C26" s="159" t="s">
        <v>1905</v>
      </c>
      <c r="D26" s="159" t="s">
        <v>30</v>
      </c>
      <c r="E26" s="159" t="s">
        <v>1906</v>
      </c>
      <c r="F26" s="160">
        <v>1311205.01</v>
      </c>
      <c r="G26"/>
      <c r="H26"/>
      <c r="I26"/>
    </row>
    <row r="27" spans="1:9" x14ac:dyDescent="0.25">
      <c r="A27" s="159" t="s">
        <v>1907</v>
      </c>
      <c r="B27" s="159" t="s">
        <v>1842</v>
      </c>
      <c r="C27" s="159" t="s">
        <v>1908</v>
      </c>
      <c r="D27" s="159" t="s">
        <v>43</v>
      </c>
      <c r="E27" s="159" t="s">
        <v>1909</v>
      </c>
      <c r="F27" s="160">
        <v>3106766.39</v>
      </c>
      <c r="G27"/>
      <c r="H27"/>
      <c r="I27"/>
    </row>
    <row r="28" spans="1:9" x14ac:dyDescent="0.25">
      <c r="A28" s="159" t="s">
        <v>1910</v>
      </c>
      <c r="B28" s="159" t="s">
        <v>1837</v>
      </c>
      <c r="C28" s="159" t="s">
        <v>1911</v>
      </c>
      <c r="D28" s="159" t="s">
        <v>10</v>
      </c>
      <c r="E28" s="159" t="s">
        <v>1912</v>
      </c>
      <c r="F28" s="160">
        <v>480359.43</v>
      </c>
      <c r="G28"/>
      <c r="H28"/>
      <c r="I28"/>
    </row>
    <row r="29" spans="1:9" x14ac:dyDescent="0.25">
      <c r="A29" s="159" t="s">
        <v>1913</v>
      </c>
      <c r="B29" s="159" t="s">
        <v>1837</v>
      </c>
      <c r="C29" s="159" t="s">
        <v>1914</v>
      </c>
      <c r="D29" s="159" t="s">
        <v>10</v>
      </c>
      <c r="E29" s="159" t="s">
        <v>1900</v>
      </c>
      <c r="F29" s="160">
        <v>2124302.41</v>
      </c>
      <c r="G29"/>
      <c r="H29"/>
      <c r="I29"/>
    </row>
    <row r="30" spans="1:9" x14ac:dyDescent="0.25">
      <c r="A30" s="159" t="s">
        <v>1915</v>
      </c>
      <c r="B30" s="159" t="s">
        <v>1837</v>
      </c>
      <c r="C30" s="159" t="s">
        <v>577</v>
      </c>
      <c r="D30" s="159" t="s">
        <v>33</v>
      </c>
      <c r="E30" s="159" t="s">
        <v>1916</v>
      </c>
      <c r="F30" s="160">
        <v>774507.18</v>
      </c>
      <c r="G30"/>
      <c r="H30"/>
      <c r="I30"/>
    </row>
    <row r="31" spans="1:9" x14ac:dyDescent="0.25">
      <c r="A31" s="159" t="s">
        <v>1917</v>
      </c>
      <c r="B31" s="159" t="s">
        <v>1837</v>
      </c>
      <c r="C31" s="159" t="s">
        <v>1918</v>
      </c>
      <c r="D31" s="159" t="s">
        <v>10</v>
      </c>
      <c r="E31" s="159" t="s">
        <v>1919</v>
      </c>
      <c r="F31" s="160">
        <v>754030.6</v>
      </c>
      <c r="G31"/>
      <c r="H31"/>
      <c r="I31"/>
    </row>
    <row r="32" spans="1:9" x14ac:dyDescent="0.25">
      <c r="A32" s="159" t="s">
        <v>1920</v>
      </c>
      <c r="B32" s="159" t="s">
        <v>1855</v>
      </c>
      <c r="C32" s="159" t="s">
        <v>1921</v>
      </c>
      <c r="D32" s="159" t="s">
        <v>16</v>
      </c>
      <c r="E32" s="159" t="s">
        <v>1875</v>
      </c>
      <c r="F32" s="160">
        <v>678965.31</v>
      </c>
      <c r="G32"/>
      <c r="H32"/>
      <c r="I32"/>
    </row>
    <row r="33" spans="1:9" x14ac:dyDescent="0.25">
      <c r="A33" s="159" t="s">
        <v>1922</v>
      </c>
      <c r="B33" s="159" t="s">
        <v>1837</v>
      </c>
      <c r="C33" s="159" t="s">
        <v>1923</v>
      </c>
      <c r="D33" s="159" t="s">
        <v>53</v>
      </c>
      <c r="E33" s="159" t="s">
        <v>1924</v>
      </c>
      <c r="F33" s="160">
        <v>3446321.42</v>
      </c>
      <c r="G33"/>
      <c r="H33"/>
      <c r="I33"/>
    </row>
    <row r="34" spans="1:9" x14ac:dyDescent="0.25">
      <c r="A34" s="159" t="s">
        <v>1925</v>
      </c>
      <c r="B34" s="159" t="s">
        <v>1837</v>
      </c>
      <c r="C34" s="159" t="s">
        <v>1926</v>
      </c>
      <c r="D34" s="159" t="s">
        <v>10</v>
      </c>
      <c r="E34" s="159" t="s">
        <v>1927</v>
      </c>
      <c r="F34" s="160">
        <v>693663.23</v>
      </c>
      <c r="G34"/>
      <c r="H34"/>
      <c r="I34"/>
    </row>
    <row r="35" spans="1:9" x14ac:dyDescent="0.25">
      <c r="A35" s="159" t="s">
        <v>1928</v>
      </c>
      <c r="B35" s="159" t="s">
        <v>1837</v>
      </c>
      <c r="C35" s="159" t="s">
        <v>1929</v>
      </c>
      <c r="D35" s="159" t="s">
        <v>10</v>
      </c>
      <c r="E35" s="159" t="s">
        <v>1845</v>
      </c>
      <c r="F35" s="160">
        <v>2359049.42</v>
      </c>
      <c r="G35"/>
      <c r="H35"/>
      <c r="I35"/>
    </row>
    <row r="36" spans="1:9" x14ac:dyDescent="0.25">
      <c r="A36" s="159" t="s">
        <v>1930</v>
      </c>
      <c r="B36" s="159" t="s">
        <v>1842</v>
      </c>
      <c r="C36" s="159" t="s">
        <v>1931</v>
      </c>
      <c r="D36" s="159" t="s">
        <v>16</v>
      </c>
      <c r="E36" s="159" t="s">
        <v>16</v>
      </c>
      <c r="F36" s="160">
        <v>3885314.41</v>
      </c>
      <c r="G36"/>
      <c r="H36"/>
      <c r="I36"/>
    </row>
    <row r="37" spans="1:9" x14ac:dyDescent="0.25">
      <c r="A37" s="159" t="s">
        <v>1932</v>
      </c>
      <c r="B37" s="159" t="s">
        <v>1837</v>
      </c>
      <c r="C37" s="159" t="s">
        <v>1918</v>
      </c>
      <c r="D37" s="159" t="s">
        <v>16</v>
      </c>
      <c r="E37" s="159" t="s">
        <v>1933</v>
      </c>
      <c r="F37" s="160">
        <v>571730.56000000006</v>
      </c>
      <c r="G37"/>
      <c r="H37"/>
      <c r="I37"/>
    </row>
    <row r="38" spans="1:9" x14ac:dyDescent="0.25">
      <c r="A38" s="159" t="s">
        <v>1934</v>
      </c>
      <c r="B38" s="159" t="s">
        <v>1837</v>
      </c>
      <c r="C38" s="159" t="s">
        <v>1935</v>
      </c>
      <c r="D38" s="159" t="s">
        <v>30</v>
      </c>
      <c r="E38" s="159" t="s">
        <v>1936</v>
      </c>
      <c r="F38" s="160">
        <v>608483.79</v>
      </c>
      <c r="G38"/>
      <c r="H38"/>
      <c r="I38"/>
    </row>
    <row r="39" spans="1:9" x14ac:dyDescent="0.25">
      <c r="A39" s="159" t="s">
        <v>1937</v>
      </c>
      <c r="B39" s="159" t="s">
        <v>1837</v>
      </c>
      <c r="C39" s="159" t="s">
        <v>1938</v>
      </c>
      <c r="D39" s="159" t="s">
        <v>16</v>
      </c>
      <c r="E39" s="159" t="s">
        <v>1939</v>
      </c>
      <c r="F39" s="160">
        <v>0</v>
      </c>
      <c r="G39"/>
      <c r="H39"/>
      <c r="I39"/>
    </row>
    <row r="40" spans="1:9" x14ac:dyDescent="0.25">
      <c r="A40" s="159" t="s">
        <v>1940</v>
      </c>
      <c r="B40" s="159" t="s">
        <v>1842</v>
      </c>
      <c r="C40" s="159" t="s">
        <v>1941</v>
      </c>
      <c r="D40" s="159" t="s">
        <v>33</v>
      </c>
      <c r="E40" s="159" t="s">
        <v>1942</v>
      </c>
      <c r="F40" s="160">
        <v>10437983.4</v>
      </c>
      <c r="G40"/>
      <c r="H40"/>
      <c r="I40"/>
    </row>
    <row r="41" spans="1:9" x14ac:dyDescent="0.25">
      <c r="A41" s="159" t="s">
        <v>1943</v>
      </c>
      <c r="B41" s="159" t="s">
        <v>1837</v>
      </c>
      <c r="C41" s="159" t="s">
        <v>1944</v>
      </c>
      <c r="D41" s="159" t="s">
        <v>53</v>
      </c>
      <c r="E41" s="159" t="s">
        <v>1945</v>
      </c>
      <c r="F41" s="160">
        <v>3476880.67</v>
      </c>
      <c r="G41"/>
      <c r="H41"/>
      <c r="I41"/>
    </row>
    <row r="42" spans="1:9" x14ac:dyDescent="0.25">
      <c r="A42" s="159" t="s">
        <v>1946</v>
      </c>
      <c r="B42" s="159" t="s">
        <v>1837</v>
      </c>
      <c r="C42" s="159" t="s">
        <v>1947</v>
      </c>
      <c r="D42" s="159" t="s">
        <v>30</v>
      </c>
      <c r="E42" s="159" t="s">
        <v>1948</v>
      </c>
      <c r="F42" s="160">
        <v>0</v>
      </c>
      <c r="G42"/>
      <c r="H42"/>
      <c r="I42"/>
    </row>
    <row r="43" spans="1:9" x14ac:dyDescent="0.25">
      <c r="A43" s="159" t="s">
        <v>1949</v>
      </c>
      <c r="B43" s="159" t="s">
        <v>1837</v>
      </c>
      <c r="C43" s="159" t="s">
        <v>1950</v>
      </c>
      <c r="D43" s="159" t="s">
        <v>30</v>
      </c>
      <c r="E43" s="159" t="s">
        <v>1951</v>
      </c>
      <c r="F43" s="160">
        <v>624865.31000000006</v>
      </c>
      <c r="G43"/>
      <c r="H43"/>
      <c r="I43"/>
    </row>
    <row r="44" spans="1:9" x14ac:dyDescent="0.25">
      <c r="A44" s="159" t="s">
        <v>1952</v>
      </c>
      <c r="B44" s="159" t="s">
        <v>1837</v>
      </c>
      <c r="C44" s="159" t="s">
        <v>1953</v>
      </c>
      <c r="D44" s="159" t="s">
        <v>30</v>
      </c>
      <c r="E44" s="159" t="s">
        <v>1954</v>
      </c>
      <c r="F44" s="160">
        <v>607205.89999999991</v>
      </c>
      <c r="G44"/>
      <c r="H44"/>
      <c r="I44"/>
    </row>
    <row r="45" spans="1:9" x14ac:dyDescent="0.25">
      <c r="A45" s="159" t="s">
        <v>1955</v>
      </c>
      <c r="B45" s="159" t="s">
        <v>1837</v>
      </c>
      <c r="C45" s="159" t="s">
        <v>1956</v>
      </c>
      <c r="D45" s="159" t="s">
        <v>30</v>
      </c>
      <c r="E45" s="159" t="s">
        <v>1957</v>
      </c>
      <c r="F45" s="160">
        <v>2700987.59</v>
      </c>
      <c r="G45"/>
      <c r="H45"/>
      <c r="I45"/>
    </row>
    <row r="46" spans="1:9" x14ac:dyDescent="0.25">
      <c r="A46" s="159" t="s">
        <v>1958</v>
      </c>
      <c r="B46" s="159" t="s">
        <v>1837</v>
      </c>
      <c r="C46" s="159" t="s">
        <v>1959</v>
      </c>
      <c r="D46" s="159" t="s">
        <v>30</v>
      </c>
      <c r="E46" s="159" t="s">
        <v>1960</v>
      </c>
      <c r="F46" s="160">
        <v>528904.89</v>
      </c>
      <c r="G46"/>
      <c r="H46"/>
      <c r="I46"/>
    </row>
    <row r="47" spans="1:9" x14ac:dyDescent="0.25">
      <c r="A47" s="159" t="s">
        <v>1961</v>
      </c>
      <c r="B47" s="159" t="s">
        <v>1855</v>
      </c>
      <c r="C47" s="159" t="s">
        <v>1962</v>
      </c>
      <c r="D47" s="159" t="s">
        <v>33</v>
      </c>
      <c r="E47" s="159" t="s">
        <v>1963</v>
      </c>
      <c r="F47" s="160">
        <v>438280.19</v>
      </c>
      <c r="G47"/>
      <c r="H47"/>
      <c r="I47"/>
    </row>
    <row r="48" spans="1:9" x14ac:dyDescent="0.25">
      <c r="A48" s="159" t="s">
        <v>1964</v>
      </c>
      <c r="B48" s="159" t="s">
        <v>1837</v>
      </c>
      <c r="C48" s="159" t="s">
        <v>1965</v>
      </c>
      <c r="D48" s="159" t="s">
        <v>30</v>
      </c>
      <c r="E48" s="159" t="s">
        <v>1966</v>
      </c>
      <c r="F48" s="160">
        <v>1036242.51</v>
      </c>
      <c r="G48"/>
      <c r="H48"/>
      <c r="I48"/>
    </row>
    <row r="49" spans="1:9" x14ac:dyDescent="0.25">
      <c r="A49" s="159" t="s">
        <v>1967</v>
      </c>
      <c r="B49" s="159" t="s">
        <v>1968</v>
      </c>
      <c r="C49" s="159" t="s">
        <v>512</v>
      </c>
      <c r="D49" s="159" t="s">
        <v>30</v>
      </c>
      <c r="E49" s="159" t="s">
        <v>1957</v>
      </c>
      <c r="F49" s="160">
        <v>287311.02</v>
      </c>
      <c r="G49"/>
      <c r="H49"/>
      <c r="I49"/>
    </row>
    <row r="50" spans="1:9" x14ac:dyDescent="0.25">
      <c r="A50" s="159" t="s">
        <v>1969</v>
      </c>
      <c r="B50" s="159" t="s">
        <v>1837</v>
      </c>
      <c r="C50" s="159" t="s">
        <v>1970</v>
      </c>
      <c r="D50" s="159" t="s">
        <v>16</v>
      </c>
      <c r="E50" s="159" t="s">
        <v>1857</v>
      </c>
      <c r="F50" s="160">
        <v>549560.05000000005</v>
      </c>
      <c r="G50"/>
      <c r="H50"/>
      <c r="I50"/>
    </row>
    <row r="51" spans="1:9" x14ac:dyDescent="0.25">
      <c r="A51" s="159" t="s">
        <v>1971</v>
      </c>
      <c r="B51" s="159" t="s">
        <v>1837</v>
      </c>
      <c r="C51" s="159" t="s">
        <v>1972</v>
      </c>
      <c r="D51" s="159" t="s">
        <v>10</v>
      </c>
      <c r="E51" s="159" t="s">
        <v>1973</v>
      </c>
      <c r="F51" s="160">
        <v>814553.36</v>
      </c>
      <c r="G51"/>
      <c r="H51"/>
      <c r="I51"/>
    </row>
    <row r="52" spans="1:9" x14ac:dyDescent="0.25">
      <c r="A52" s="159" t="s">
        <v>1974</v>
      </c>
      <c r="B52" s="159" t="s">
        <v>1837</v>
      </c>
      <c r="C52" s="159" t="s">
        <v>1975</v>
      </c>
      <c r="D52" s="159" t="s">
        <v>10</v>
      </c>
      <c r="E52" s="159" t="s">
        <v>1976</v>
      </c>
      <c r="F52" s="160">
        <v>2058722.94</v>
      </c>
      <c r="G52"/>
      <c r="H52"/>
      <c r="I52"/>
    </row>
    <row r="53" spans="1:9" x14ac:dyDescent="0.25">
      <c r="A53" s="159" t="s">
        <v>1977</v>
      </c>
      <c r="B53" s="159" t="s">
        <v>1978</v>
      </c>
      <c r="C53" s="159" t="s">
        <v>338</v>
      </c>
      <c r="D53" s="159" t="s">
        <v>10</v>
      </c>
      <c r="E53" s="159" t="s">
        <v>1845</v>
      </c>
      <c r="F53" s="160">
        <v>6413801.1600000001</v>
      </c>
      <c r="G53"/>
      <c r="H53"/>
      <c r="I53"/>
    </row>
    <row r="54" spans="1:9" x14ac:dyDescent="0.25">
      <c r="A54" s="159" t="s">
        <v>1979</v>
      </c>
      <c r="B54" s="159" t="s">
        <v>1855</v>
      </c>
      <c r="C54" s="159" t="s">
        <v>1980</v>
      </c>
      <c r="D54" s="159" t="s">
        <v>30</v>
      </c>
      <c r="E54" s="159" t="s">
        <v>1981</v>
      </c>
      <c r="F54" s="160">
        <v>241390.58</v>
      </c>
      <c r="G54"/>
      <c r="H54"/>
      <c r="I54"/>
    </row>
    <row r="55" spans="1:9" x14ac:dyDescent="0.25">
      <c r="A55" s="159" t="s">
        <v>1982</v>
      </c>
      <c r="B55" s="159" t="s">
        <v>1855</v>
      </c>
      <c r="C55" s="159" t="s">
        <v>1983</v>
      </c>
      <c r="D55" s="159" t="s">
        <v>30</v>
      </c>
      <c r="E55" s="159" t="s">
        <v>1966</v>
      </c>
      <c r="F55" s="160">
        <v>238423.13</v>
      </c>
      <c r="G55"/>
      <c r="H55"/>
      <c r="I55"/>
    </row>
    <row r="56" spans="1:9" x14ac:dyDescent="0.25">
      <c r="A56" s="159" t="s">
        <v>1984</v>
      </c>
      <c r="B56" s="159" t="s">
        <v>1837</v>
      </c>
      <c r="C56" s="159" t="s">
        <v>1985</v>
      </c>
      <c r="D56" s="159" t="s">
        <v>16</v>
      </c>
      <c r="E56" s="159" t="s">
        <v>1986</v>
      </c>
      <c r="F56" s="160">
        <v>1902215.6500000001</v>
      </c>
      <c r="G56"/>
      <c r="H56"/>
      <c r="I56"/>
    </row>
    <row r="57" spans="1:9" x14ac:dyDescent="0.25">
      <c r="A57" s="159" t="s">
        <v>1987</v>
      </c>
      <c r="B57" s="159" t="s">
        <v>1837</v>
      </c>
      <c r="C57" s="159" t="s">
        <v>1988</v>
      </c>
      <c r="D57" s="159" t="s">
        <v>16</v>
      </c>
      <c r="E57" s="159" t="s">
        <v>1989</v>
      </c>
      <c r="F57" s="160">
        <v>1732789.46</v>
      </c>
      <c r="G57"/>
      <c r="H57"/>
      <c r="I57"/>
    </row>
    <row r="58" spans="1:9" x14ac:dyDescent="0.25">
      <c r="A58" s="159" t="s">
        <v>1990</v>
      </c>
      <c r="B58" s="159" t="s">
        <v>1855</v>
      </c>
      <c r="C58" s="159" t="s">
        <v>1991</v>
      </c>
      <c r="D58" s="159" t="s">
        <v>33</v>
      </c>
      <c r="E58" s="159" t="s">
        <v>1992</v>
      </c>
      <c r="F58" s="160">
        <v>354008.65</v>
      </c>
      <c r="G58"/>
      <c r="H58"/>
      <c r="I58"/>
    </row>
    <row r="59" spans="1:9" x14ac:dyDescent="0.25">
      <c r="A59" s="159" t="s">
        <v>1993</v>
      </c>
      <c r="B59" s="159" t="s">
        <v>1837</v>
      </c>
      <c r="C59" s="159" t="s">
        <v>630</v>
      </c>
      <c r="D59" s="159" t="s">
        <v>16</v>
      </c>
      <c r="E59" s="159" t="s">
        <v>1994</v>
      </c>
      <c r="F59" s="160">
        <v>1242725.77</v>
      </c>
      <c r="G59"/>
      <c r="H59"/>
      <c r="I59"/>
    </row>
    <row r="60" spans="1:9" x14ac:dyDescent="0.25">
      <c r="A60" s="159" t="s">
        <v>1995</v>
      </c>
      <c r="B60" s="159" t="s">
        <v>1837</v>
      </c>
      <c r="C60" s="159" t="s">
        <v>1996</v>
      </c>
      <c r="D60" s="159" t="s">
        <v>16</v>
      </c>
      <c r="E60" s="159" t="s">
        <v>1997</v>
      </c>
      <c r="F60" s="160">
        <v>2308426.11</v>
      </c>
      <c r="G60"/>
      <c r="H60"/>
      <c r="I60"/>
    </row>
    <row r="61" spans="1:9" x14ac:dyDescent="0.25">
      <c r="A61" s="159" t="s">
        <v>1998</v>
      </c>
      <c r="B61" s="159" t="s">
        <v>1837</v>
      </c>
      <c r="C61" s="159" t="s">
        <v>496</v>
      </c>
      <c r="D61" s="159" t="s">
        <v>33</v>
      </c>
      <c r="E61" s="159" t="s">
        <v>1999</v>
      </c>
      <c r="F61" s="160">
        <v>809670.87</v>
      </c>
      <c r="G61"/>
      <c r="H61"/>
      <c r="I61"/>
    </row>
    <row r="62" spans="1:9" x14ac:dyDescent="0.25">
      <c r="A62" s="159" t="s">
        <v>2000</v>
      </c>
      <c r="B62" s="159" t="s">
        <v>1837</v>
      </c>
      <c r="C62" s="159" t="s">
        <v>2001</v>
      </c>
      <c r="D62" s="159" t="s">
        <v>10</v>
      </c>
      <c r="E62" s="159" t="s">
        <v>1845</v>
      </c>
      <c r="F62" s="160">
        <v>907505.41</v>
      </c>
      <c r="G62"/>
      <c r="H62"/>
      <c r="I62"/>
    </row>
    <row r="63" spans="1:9" x14ac:dyDescent="0.25">
      <c r="A63" s="159" t="s">
        <v>2002</v>
      </c>
      <c r="B63" s="159" t="s">
        <v>1837</v>
      </c>
      <c r="C63" s="159" t="s">
        <v>524</v>
      </c>
      <c r="D63" s="159" t="s">
        <v>53</v>
      </c>
      <c r="E63" s="159" t="s">
        <v>2003</v>
      </c>
      <c r="F63" s="160">
        <v>635776.74</v>
      </c>
      <c r="G63"/>
      <c r="H63"/>
      <c r="I63"/>
    </row>
    <row r="64" spans="1:9" x14ac:dyDescent="0.25">
      <c r="A64" s="159" t="s">
        <v>2004</v>
      </c>
      <c r="B64" s="159" t="s">
        <v>1837</v>
      </c>
      <c r="C64" s="159" t="s">
        <v>2005</v>
      </c>
      <c r="D64" s="159" t="s">
        <v>53</v>
      </c>
      <c r="E64" s="159" t="s">
        <v>2006</v>
      </c>
      <c r="F64" s="160">
        <v>1154067.45</v>
      </c>
      <c r="G64"/>
      <c r="H64"/>
      <c r="I64"/>
    </row>
    <row r="65" spans="1:9" x14ac:dyDescent="0.25">
      <c r="A65" s="159" t="s">
        <v>2007</v>
      </c>
      <c r="B65" s="159" t="s">
        <v>1837</v>
      </c>
      <c r="C65" s="159" t="s">
        <v>2008</v>
      </c>
      <c r="D65" s="159" t="s">
        <v>53</v>
      </c>
      <c r="E65" s="159" t="s">
        <v>2009</v>
      </c>
      <c r="F65" s="160">
        <v>1219632.6800000002</v>
      </c>
      <c r="G65"/>
      <c r="H65"/>
      <c r="I65"/>
    </row>
    <row r="66" spans="1:9" x14ac:dyDescent="0.25">
      <c r="A66" s="159" t="s">
        <v>2010</v>
      </c>
      <c r="B66" s="159" t="s">
        <v>1837</v>
      </c>
      <c r="C66" s="159" t="s">
        <v>2011</v>
      </c>
      <c r="D66" s="159" t="s">
        <v>53</v>
      </c>
      <c r="E66" s="159" t="s">
        <v>2012</v>
      </c>
      <c r="F66" s="160">
        <v>653680.86</v>
      </c>
      <c r="G66"/>
      <c r="H66"/>
      <c r="I66"/>
    </row>
    <row r="67" spans="1:9" x14ac:dyDescent="0.25">
      <c r="A67" s="159" t="s">
        <v>2013</v>
      </c>
      <c r="B67" s="159" t="s">
        <v>1837</v>
      </c>
      <c r="C67" s="159" t="s">
        <v>2014</v>
      </c>
      <c r="D67" s="159" t="s">
        <v>53</v>
      </c>
      <c r="E67" s="159" t="s">
        <v>527</v>
      </c>
      <c r="F67" s="160">
        <v>1573242.65</v>
      </c>
      <c r="G67"/>
      <c r="H67"/>
      <c r="I67"/>
    </row>
    <row r="68" spans="1:9" x14ac:dyDescent="0.25">
      <c r="A68" s="159" t="s">
        <v>2015</v>
      </c>
      <c r="B68" s="159" t="s">
        <v>2016</v>
      </c>
      <c r="C68" s="159" t="s">
        <v>2017</v>
      </c>
      <c r="D68" s="159" t="s">
        <v>10</v>
      </c>
      <c r="E68" s="159" t="s">
        <v>1845</v>
      </c>
      <c r="F68" s="160">
        <v>775616.95</v>
      </c>
      <c r="G68"/>
      <c r="H68"/>
      <c r="I68"/>
    </row>
    <row r="69" spans="1:9" x14ac:dyDescent="0.25">
      <c r="A69" s="159" t="s">
        <v>2018</v>
      </c>
      <c r="B69" s="159" t="s">
        <v>2016</v>
      </c>
      <c r="C69" s="159" t="s">
        <v>2019</v>
      </c>
      <c r="D69" s="159" t="s">
        <v>30</v>
      </c>
      <c r="E69" s="159" t="s">
        <v>535</v>
      </c>
      <c r="F69" s="160">
        <v>412799.76</v>
      </c>
      <c r="G69"/>
      <c r="H69"/>
      <c r="I69"/>
    </row>
    <row r="70" spans="1:9" x14ac:dyDescent="0.25">
      <c r="A70" s="159" t="s">
        <v>2020</v>
      </c>
      <c r="B70" s="159" t="s">
        <v>2016</v>
      </c>
      <c r="C70" s="159" t="s">
        <v>2021</v>
      </c>
      <c r="D70" s="159" t="s">
        <v>16</v>
      </c>
      <c r="E70" s="159" t="s">
        <v>2022</v>
      </c>
      <c r="F70" s="160">
        <v>1368054.25</v>
      </c>
      <c r="G70"/>
      <c r="H70"/>
      <c r="I70"/>
    </row>
    <row r="71" spans="1:9" x14ac:dyDescent="0.25">
      <c r="A71" s="159" t="s">
        <v>2023</v>
      </c>
      <c r="B71" s="159" t="s">
        <v>2016</v>
      </c>
      <c r="C71" s="159" t="s">
        <v>2024</v>
      </c>
      <c r="D71" s="159" t="s">
        <v>30</v>
      </c>
      <c r="E71" s="159" t="s">
        <v>2025</v>
      </c>
      <c r="F71" s="160">
        <v>467187.72</v>
      </c>
      <c r="G71"/>
      <c r="H71"/>
      <c r="I71"/>
    </row>
    <row r="72" spans="1:9" x14ac:dyDescent="0.25">
      <c r="A72" s="159" t="s">
        <v>2026</v>
      </c>
      <c r="B72" s="159" t="s">
        <v>1968</v>
      </c>
      <c r="C72" s="159" t="s">
        <v>2027</v>
      </c>
      <c r="D72" s="159" t="s">
        <v>10</v>
      </c>
      <c r="E72" s="159" t="s">
        <v>1919</v>
      </c>
      <c r="F72" s="160">
        <v>512101.69</v>
      </c>
      <c r="G72"/>
      <c r="H72"/>
      <c r="I72"/>
    </row>
    <row r="73" spans="1:9" x14ac:dyDescent="0.25">
      <c r="A73" s="159" t="s">
        <v>2028</v>
      </c>
      <c r="B73" s="159" t="s">
        <v>1968</v>
      </c>
      <c r="C73" s="159" t="s">
        <v>2029</v>
      </c>
      <c r="D73" s="159" t="s">
        <v>10</v>
      </c>
      <c r="E73" s="159" t="s">
        <v>1976</v>
      </c>
      <c r="F73" s="160">
        <v>519040.23</v>
      </c>
      <c r="G73"/>
      <c r="H73"/>
      <c r="I73"/>
    </row>
    <row r="74" spans="1:9" x14ac:dyDescent="0.25">
      <c r="A74" s="159" t="s">
        <v>2030</v>
      </c>
      <c r="B74" s="159" t="s">
        <v>1968</v>
      </c>
      <c r="C74" s="159" t="s">
        <v>2031</v>
      </c>
      <c r="D74" s="159" t="s">
        <v>10</v>
      </c>
      <c r="E74" s="159" t="s">
        <v>2032</v>
      </c>
      <c r="F74" s="160">
        <v>0</v>
      </c>
      <c r="G74"/>
      <c r="H74"/>
      <c r="I74"/>
    </row>
    <row r="75" spans="1:9" x14ac:dyDescent="0.25">
      <c r="A75" s="159" t="s">
        <v>2033</v>
      </c>
      <c r="B75" s="159" t="s">
        <v>1968</v>
      </c>
      <c r="C75" s="159" t="s">
        <v>2034</v>
      </c>
      <c r="D75" s="159" t="s">
        <v>33</v>
      </c>
      <c r="E75" s="159" t="s">
        <v>1942</v>
      </c>
      <c r="F75" s="160">
        <v>0</v>
      </c>
      <c r="G75"/>
      <c r="H75"/>
      <c r="I75"/>
    </row>
    <row r="76" spans="1:9" x14ac:dyDescent="0.25">
      <c r="A76" s="159" t="s">
        <v>2035</v>
      </c>
      <c r="B76" s="159" t="s">
        <v>1968</v>
      </c>
      <c r="C76" s="159" t="s">
        <v>2036</v>
      </c>
      <c r="D76" s="159" t="s">
        <v>16</v>
      </c>
      <c r="E76" s="159" t="s">
        <v>550</v>
      </c>
      <c r="F76" s="160">
        <v>1100566.08</v>
      </c>
      <c r="G76"/>
      <c r="H76"/>
      <c r="I76"/>
    </row>
    <row r="77" spans="1:9" x14ac:dyDescent="0.25">
      <c r="A77" s="159" t="s">
        <v>2037</v>
      </c>
      <c r="B77" s="159" t="s">
        <v>1968</v>
      </c>
      <c r="C77" s="159" t="s">
        <v>2038</v>
      </c>
      <c r="D77" s="159" t="s">
        <v>16</v>
      </c>
      <c r="E77" s="159" t="s">
        <v>2039</v>
      </c>
      <c r="F77" s="160">
        <v>2125190.4500000002</v>
      </c>
      <c r="G77"/>
      <c r="H77"/>
      <c r="I77"/>
    </row>
    <row r="78" spans="1:9" x14ac:dyDescent="0.25">
      <c r="A78" s="159" t="s">
        <v>2040</v>
      </c>
      <c r="B78" s="159" t="s">
        <v>1968</v>
      </c>
      <c r="C78" s="159" t="s">
        <v>2041</v>
      </c>
      <c r="D78" s="159" t="s">
        <v>33</v>
      </c>
      <c r="E78" s="159" t="s">
        <v>1999</v>
      </c>
      <c r="F78" s="160">
        <v>209132.12</v>
      </c>
      <c r="G78"/>
      <c r="H78"/>
      <c r="I78"/>
    </row>
    <row r="79" spans="1:9" x14ac:dyDescent="0.25">
      <c r="A79" s="159" t="s">
        <v>2042</v>
      </c>
      <c r="B79" s="159" t="s">
        <v>1968</v>
      </c>
      <c r="C79" s="159" t="s">
        <v>2043</v>
      </c>
      <c r="D79" s="159" t="s">
        <v>33</v>
      </c>
      <c r="E79" s="159" t="s">
        <v>2044</v>
      </c>
      <c r="F79" s="160">
        <v>685876.9</v>
      </c>
      <c r="G79"/>
      <c r="H79"/>
      <c r="I79"/>
    </row>
    <row r="80" spans="1:9" x14ac:dyDescent="0.25">
      <c r="A80" s="159" t="s">
        <v>2045</v>
      </c>
      <c r="B80" s="159" t="s">
        <v>1968</v>
      </c>
      <c r="C80" s="159" t="s">
        <v>2046</v>
      </c>
      <c r="D80" s="159" t="s">
        <v>33</v>
      </c>
      <c r="E80" s="159" t="s">
        <v>2047</v>
      </c>
      <c r="F80" s="160">
        <v>403543.89</v>
      </c>
      <c r="G80"/>
      <c r="H80"/>
      <c r="I80"/>
    </row>
    <row r="81" spans="1:9" x14ac:dyDescent="0.25">
      <c r="A81" s="159" t="s">
        <v>2048</v>
      </c>
      <c r="B81" s="159" t="s">
        <v>1968</v>
      </c>
      <c r="C81" s="159" t="s">
        <v>2049</v>
      </c>
      <c r="D81" s="159" t="s">
        <v>33</v>
      </c>
      <c r="E81" s="159" t="s">
        <v>1889</v>
      </c>
      <c r="F81" s="160">
        <v>777993.37</v>
      </c>
      <c r="G81"/>
      <c r="H81"/>
      <c r="I81"/>
    </row>
    <row r="82" spans="1:9" x14ac:dyDescent="0.25">
      <c r="A82" s="159" t="s">
        <v>2050</v>
      </c>
      <c r="B82" s="159" t="s">
        <v>1968</v>
      </c>
      <c r="C82" s="159" t="s">
        <v>2051</v>
      </c>
      <c r="D82" s="159" t="s">
        <v>53</v>
      </c>
      <c r="E82" s="159" t="s">
        <v>2052</v>
      </c>
      <c r="F82" s="160">
        <v>778213.43</v>
      </c>
      <c r="G82"/>
      <c r="H82"/>
      <c r="I82"/>
    </row>
    <row r="83" spans="1:9" x14ac:dyDescent="0.25">
      <c r="A83" s="159" t="s">
        <v>2053</v>
      </c>
      <c r="B83" s="159" t="s">
        <v>1968</v>
      </c>
      <c r="C83" s="159" t="s">
        <v>2054</v>
      </c>
      <c r="D83" s="159" t="s">
        <v>10</v>
      </c>
      <c r="E83" s="159" t="s">
        <v>1852</v>
      </c>
      <c r="F83" s="160">
        <v>444310.9</v>
      </c>
      <c r="G83"/>
      <c r="H83"/>
      <c r="I83"/>
    </row>
    <row r="84" spans="1:9" x14ac:dyDescent="0.25">
      <c r="A84" s="159" t="s">
        <v>2055</v>
      </c>
      <c r="B84" s="159" t="s">
        <v>1968</v>
      </c>
      <c r="C84" s="159" t="s">
        <v>2056</v>
      </c>
      <c r="D84" s="159" t="s">
        <v>10</v>
      </c>
      <c r="E84" s="159" t="s">
        <v>81</v>
      </c>
      <c r="F84" s="160">
        <v>754538</v>
      </c>
      <c r="G84"/>
      <c r="H84"/>
      <c r="I84"/>
    </row>
    <row r="85" spans="1:9" x14ac:dyDescent="0.25">
      <c r="A85" s="159" t="s">
        <v>2057</v>
      </c>
      <c r="B85" s="159" t="s">
        <v>1968</v>
      </c>
      <c r="C85" s="159" t="s">
        <v>2058</v>
      </c>
      <c r="D85" s="159" t="s">
        <v>10</v>
      </c>
      <c r="E85" s="159" t="s">
        <v>1976</v>
      </c>
      <c r="F85" s="160">
        <v>658614.01</v>
      </c>
      <c r="G85"/>
      <c r="H85"/>
      <c r="I85"/>
    </row>
    <row r="86" spans="1:9" x14ac:dyDescent="0.25">
      <c r="A86" s="159" t="s">
        <v>2059</v>
      </c>
      <c r="B86" s="159" t="s">
        <v>1968</v>
      </c>
      <c r="C86" s="159" t="s">
        <v>558</v>
      </c>
      <c r="D86" s="159" t="s">
        <v>30</v>
      </c>
      <c r="E86" s="159" t="s">
        <v>135</v>
      </c>
      <c r="F86" s="160">
        <v>520468.92</v>
      </c>
      <c r="G86"/>
      <c r="H86"/>
      <c r="I86"/>
    </row>
    <row r="87" spans="1:9" x14ac:dyDescent="0.25">
      <c r="A87" s="159" t="s">
        <v>2060</v>
      </c>
      <c r="B87" s="159" t="s">
        <v>1968</v>
      </c>
      <c r="C87" s="159" t="s">
        <v>2061</v>
      </c>
      <c r="D87" s="159" t="s">
        <v>30</v>
      </c>
      <c r="E87" s="159" t="s">
        <v>2062</v>
      </c>
      <c r="F87" s="160">
        <v>425596.58</v>
      </c>
      <c r="G87"/>
      <c r="H87"/>
      <c r="I87"/>
    </row>
    <row r="88" spans="1:9" x14ac:dyDescent="0.25">
      <c r="A88" s="159" t="s">
        <v>2063</v>
      </c>
      <c r="B88" s="159" t="s">
        <v>1968</v>
      </c>
      <c r="C88" s="159" t="s">
        <v>2064</v>
      </c>
      <c r="D88" s="159" t="s">
        <v>30</v>
      </c>
      <c r="E88" s="159" t="s">
        <v>1860</v>
      </c>
      <c r="F88" s="160">
        <v>835316.5</v>
      </c>
      <c r="G88"/>
      <c r="H88"/>
      <c r="I88"/>
    </row>
    <row r="89" spans="1:9" x14ac:dyDescent="0.25">
      <c r="A89" s="159" t="s">
        <v>2065</v>
      </c>
      <c r="B89" s="159" t="s">
        <v>1968</v>
      </c>
      <c r="C89" s="159" t="s">
        <v>2066</v>
      </c>
      <c r="D89" s="159" t="s">
        <v>16</v>
      </c>
      <c r="E89" s="159" t="s">
        <v>2067</v>
      </c>
      <c r="F89" s="160">
        <v>1332554.1599999999</v>
      </c>
      <c r="G89"/>
      <c r="H89"/>
      <c r="I89"/>
    </row>
    <row r="90" spans="1:9" x14ac:dyDescent="0.25">
      <c r="A90" s="159" t="s">
        <v>2068</v>
      </c>
      <c r="B90" s="159" t="s">
        <v>1968</v>
      </c>
      <c r="C90" s="159" t="s">
        <v>2069</v>
      </c>
      <c r="D90" s="159" t="s">
        <v>33</v>
      </c>
      <c r="E90" s="159" t="s">
        <v>260</v>
      </c>
      <c r="F90" s="160">
        <v>941497.43</v>
      </c>
      <c r="G90"/>
      <c r="H90"/>
      <c r="I90"/>
    </row>
    <row r="91" spans="1:9" x14ac:dyDescent="0.25">
      <c r="A91" s="159" t="s">
        <v>2070</v>
      </c>
      <c r="B91" s="159" t="s">
        <v>1968</v>
      </c>
      <c r="C91" s="159" t="s">
        <v>2071</v>
      </c>
      <c r="D91" s="159" t="s">
        <v>10</v>
      </c>
      <c r="E91" s="159" t="s">
        <v>2072</v>
      </c>
      <c r="F91" s="160">
        <v>437711.46</v>
      </c>
      <c r="G91"/>
      <c r="H91"/>
      <c r="I91"/>
    </row>
    <row r="92" spans="1:9" x14ac:dyDescent="0.25">
      <c r="A92" s="159" t="s">
        <v>2073</v>
      </c>
      <c r="B92" s="159" t="s">
        <v>1968</v>
      </c>
      <c r="C92" s="159" t="s">
        <v>2074</v>
      </c>
      <c r="D92" s="159" t="s">
        <v>30</v>
      </c>
      <c r="E92" s="159" t="s">
        <v>2075</v>
      </c>
      <c r="F92" s="160">
        <v>1035220.37</v>
      </c>
      <c r="G92"/>
      <c r="H92"/>
      <c r="I92"/>
    </row>
    <row r="93" spans="1:9" x14ac:dyDescent="0.25">
      <c r="A93" s="159" t="s">
        <v>2076</v>
      </c>
      <c r="B93" s="159" t="s">
        <v>1968</v>
      </c>
      <c r="C93" s="159" t="s">
        <v>2077</v>
      </c>
      <c r="D93" s="159" t="s">
        <v>30</v>
      </c>
      <c r="E93" s="159" t="s">
        <v>1860</v>
      </c>
      <c r="F93" s="160">
        <v>60152.31</v>
      </c>
      <c r="G93"/>
      <c r="H93"/>
      <c r="I93"/>
    </row>
    <row r="94" spans="1:9" x14ac:dyDescent="0.25">
      <c r="A94" s="159" t="s">
        <v>2078</v>
      </c>
      <c r="B94" s="159" t="s">
        <v>1968</v>
      </c>
      <c r="C94" s="159" t="s">
        <v>2079</v>
      </c>
      <c r="D94" s="159" t="s">
        <v>10</v>
      </c>
      <c r="E94" s="159" t="s">
        <v>211</v>
      </c>
      <c r="F94" s="160">
        <v>525545.17000000004</v>
      </c>
      <c r="G94"/>
      <c r="H94"/>
      <c r="I94"/>
    </row>
    <row r="95" spans="1:9" x14ac:dyDescent="0.25">
      <c r="A95" s="159" t="s">
        <v>2080</v>
      </c>
      <c r="B95" s="159" t="s">
        <v>1968</v>
      </c>
      <c r="C95" s="159" t="s">
        <v>388</v>
      </c>
      <c r="D95" s="159" t="s">
        <v>53</v>
      </c>
      <c r="E95" s="159" t="s">
        <v>2081</v>
      </c>
      <c r="F95" s="160">
        <v>18924.43</v>
      </c>
      <c r="G95"/>
      <c r="H95"/>
      <c r="I95"/>
    </row>
    <row r="96" spans="1:9" x14ac:dyDescent="0.25">
      <c r="A96" s="159" t="s">
        <v>2082</v>
      </c>
      <c r="B96" s="159" t="s">
        <v>1968</v>
      </c>
      <c r="C96" s="159" t="s">
        <v>2083</v>
      </c>
      <c r="D96" s="159" t="s">
        <v>53</v>
      </c>
      <c r="E96" s="159" t="s">
        <v>2006</v>
      </c>
      <c r="F96" s="160">
        <v>1346961.87</v>
      </c>
      <c r="G96"/>
      <c r="H96"/>
      <c r="I96"/>
    </row>
    <row r="97" spans="1:9" x14ac:dyDescent="0.25">
      <c r="A97" s="159" t="s">
        <v>2084</v>
      </c>
      <c r="B97" s="159" t="s">
        <v>1968</v>
      </c>
      <c r="C97" s="159" t="s">
        <v>2085</v>
      </c>
      <c r="D97" s="159" t="s">
        <v>10</v>
      </c>
      <c r="E97" s="159" t="s">
        <v>1845</v>
      </c>
      <c r="F97" s="160">
        <v>790100.58</v>
      </c>
      <c r="G97"/>
      <c r="H97"/>
      <c r="I97"/>
    </row>
    <row r="98" spans="1:9" x14ac:dyDescent="0.25">
      <c r="A98" s="159" t="s">
        <v>2086</v>
      </c>
      <c r="B98" s="159" t="s">
        <v>1968</v>
      </c>
      <c r="C98" s="159" t="s">
        <v>2087</v>
      </c>
      <c r="D98" s="159" t="s">
        <v>43</v>
      </c>
      <c r="E98" s="159" t="s">
        <v>2088</v>
      </c>
      <c r="F98" s="160">
        <v>75058.929999999993</v>
      </c>
      <c r="G98"/>
      <c r="H98"/>
      <c r="I98"/>
    </row>
    <row r="99" spans="1:9" x14ac:dyDescent="0.25">
      <c r="A99" s="159" t="s">
        <v>2089</v>
      </c>
      <c r="B99" s="159" t="s">
        <v>1968</v>
      </c>
      <c r="C99" s="159" t="s">
        <v>2090</v>
      </c>
      <c r="D99" s="159" t="s">
        <v>16</v>
      </c>
      <c r="E99" s="159" t="s">
        <v>16</v>
      </c>
      <c r="F99" s="160">
        <v>666806.94999999995</v>
      </c>
      <c r="G99"/>
      <c r="H99"/>
      <c r="I99"/>
    </row>
    <row r="100" spans="1:9" x14ac:dyDescent="0.25">
      <c r="A100" s="159"/>
      <c r="B100" s="159"/>
      <c r="C100" s="159"/>
      <c r="D100" s="158" t="s">
        <v>2091</v>
      </c>
      <c r="E100" s="158"/>
      <c r="F100" s="163">
        <f t="shared" ref="F100" si="0">SUM(F4:F99)</f>
        <v>124794438.97000009</v>
      </c>
      <c r="G100"/>
      <c r="H100"/>
      <c r="I100"/>
    </row>
    <row r="101" spans="1:9" x14ac:dyDescent="0.25">
      <c r="F101"/>
      <c r="G101"/>
      <c r="H101"/>
      <c r="I101"/>
    </row>
  </sheetData>
  <mergeCells count="2">
    <mergeCell ref="A1:H1"/>
    <mergeCell ref="A2:H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E1C2A-7F32-4F2C-9022-11FD4EC1CC49}">
  <dimension ref="A1:I100"/>
  <sheetViews>
    <sheetView workbookViewId="0">
      <selection activeCell="I28" sqref="I28"/>
    </sheetView>
  </sheetViews>
  <sheetFormatPr defaultRowHeight="15" x14ac:dyDescent="0.25"/>
  <cols>
    <col min="1" max="1" width="7.28515625" bestFit="1" customWidth="1"/>
    <col min="2" max="2" width="5.140625" bestFit="1" customWidth="1"/>
    <col min="3" max="3" width="58.42578125" bestFit="1" customWidth="1"/>
    <col min="4" max="4" width="46.7109375" customWidth="1"/>
    <col min="5" max="5" width="19.28515625" bestFit="1" customWidth="1"/>
    <col min="6" max="7" width="11.7109375" bestFit="1" customWidth="1"/>
    <col min="8" max="8" width="21.7109375" bestFit="1" customWidth="1"/>
    <col min="9" max="10" width="11.7109375" bestFit="1" customWidth="1"/>
    <col min="12" max="12" width="21.7109375" bestFit="1" customWidth="1"/>
    <col min="13" max="17" width="11.5703125" bestFit="1" customWidth="1"/>
  </cols>
  <sheetData>
    <row r="1" spans="1:9" s="4" customFormat="1" ht="23.45" customHeight="1" x14ac:dyDescent="0.25">
      <c r="A1" s="242" t="s">
        <v>2093</v>
      </c>
      <c r="B1" s="243"/>
      <c r="C1" s="243"/>
      <c r="D1" s="243"/>
      <c r="E1" s="243"/>
      <c r="F1" s="243"/>
      <c r="G1" s="243"/>
      <c r="H1" s="243"/>
      <c r="I1" s="244"/>
    </row>
    <row r="2" spans="1:9" s="4" customFormat="1" ht="57.6" customHeight="1" x14ac:dyDescent="0.25">
      <c r="A2" s="247" t="s">
        <v>2095</v>
      </c>
      <c r="B2" s="247"/>
      <c r="C2" s="247"/>
      <c r="D2" s="247"/>
      <c r="E2" s="247"/>
      <c r="F2" s="247"/>
      <c r="G2" s="247"/>
      <c r="H2" s="247"/>
      <c r="I2" s="247"/>
    </row>
    <row r="3" spans="1:9" x14ac:dyDescent="0.25">
      <c r="A3" s="33" t="s">
        <v>1834</v>
      </c>
      <c r="B3" s="33" t="s">
        <v>1835</v>
      </c>
      <c r="C3" s="33" t="s">
        <v>4</v>
      </c>
      <c r="D3" s="33" t="s">
        <v>1</v>
      </c>
      <c r="E3" s="33" t="s">
        <v>284</v>
      </c>
      <c r="F3" s="165">
        <v>2021</v>
      </c>
      <c r="H3" s="33" t="s">
        <v>2103</v>
      </c>
      <c r="I3" s="165">
        <v>2021</v>
      </c>
    </row>
    <row r="4" spans="1:9" x14ac:dyDescent="0.25">
      <c r="A4" s="159" t="s">
        <v>1836</v>
      </c>
      <c r="B4" s="159" t="s">
        <v>1837</v>
      </c>
      <c r="C4" s="159" t="s">
        <v>1838</v>
      </c>
      <c r="D4" s="159" t="s">
        <v>16</v>
      </c>
      <c r="E4" s="159" t="s">
        <v>16</v>
      </c>
      <c r="F4" s="161">
        <v>428237.84</v>
      </c>
      <c r="H4" s="159" t="s">
        <v>1837</v>
      </c>
      <c r="I4" s="161">
        <v>8026886.96</v>
      </c>
    </row>
    <row r="5" spans="1:9" x14ac:dyDescent="0.25">
      <c r="A5" s="159" t="s">
        <v>1839</v>
      </c>
      <c r="B5" s="159" t="s">
        <v>1837</v>
      </c>
      <c r="C5" s="159" t="s">
        <v>1840</v>
      </c>
      <c r="D5" s="159" t="s">
        <v>10</v>
      </c>
      <c r="E5" s="159" t="s">
        <v>1841</v>
      </c>
      <c r="F5" s="161">
        <v>114118.92</v>
      </c>
      <c r="H5" s="159" t="s">
        <v>1842</v>
      </c>
      <c r="I5" s="161">
        <v>1757299.97</v>
      </c>
    </row>
    <row r="6" spans="1:9" x14ac:dyDescent="0.25">
      <c r="A6" s="159" t="s">
        <v>1843</v>
      </c>
      <c r="B6" s="159" t="s">
        <v>1837</v>
      </c>
      <c r="C6" s="159" t="s">
        <v>1844</v>
      </c>
      <c r="D6" s="159" t="s">
        <v>10</v>
      </c>
      <c r="E6" s="159" t="s">
        <v>1845</v>
      </c>
      <c r="F6" s="161">
        <v>114118.92</v>
      </c>
      <c r="H6" s="159" t="s">
        <v>1846</v>
      </c>
      <c r="I6" s="161">
        <v>0</v>
      </c>
    </row>
    <row r="7" spans="1:9" x14ac:dyDescent="0.25">
      <c r="A7" s="159" t="s">
        <v>1847</v>
      </c>
      <c r="B7" s="159" t="s">
        <v>1837</v>
      </c>
      <c r="C7" s="159" t="s">
        <v>394</v>
      </c>
      <c r="D7" s="159" t="s">
        <v>16</v>
      </c>
      <c r="E7" s="159" t="s">
        <v>1848</v>
      </c>
      <c r="F7" s="161">
        <v>289886.98</v>
      </c>
      <c r="H7" s="159" t="s">
        <v>1849</v>
      </c>
      <c r="I7" s="161">
        <v>0</v>
      </c>
    </row>
    <row r="8" spans="1:9" x14ac:dyDescent="0.25">
      <c r="A8" s="159" t="s">
        <v>1850</v>
      </c>
      <c r="B8" s="159" t="s">
        <v>1837</v>
      </c>
      <c r="C8" s="159" t="s">
        <v>1851</v>
      </c>
      <c r="D8" s="159" t="s">
        <v>10</v>
      </c>
      <c r="E8" s="159" t="s">
        <v>1852</v>
      </c>
      <c r="F8" s="161">
        <v>114118.92</v>
      </c>
      <c r="H8" s="157" t="s">
        <v>1853</v>
      </c>
      <c r="I8" s="162">
        <v>9784186.9299999997</v>
      </c>
    </row>
    <row r="9" spans="1:9" x14ac:dyDescent="0.25">
      <c r="A9" s="159" t="s">
        <v>1854</v>
      </c>
      <c r="B9" s="159" t="s">
        <v>1855</v>
      </c>
      <c r="C9" s="159" t="s">
        <v>1856</v>
      </c>
      <c r="D9" s="159" t="s">
        <v>16</v>
      </c>
      <c r="E9" s="159" t="s">
        <v>1857</v>
      </c>
      <c r="F9" s="161">
        <v>0</v>
      </c>
    </row>
    <row r="10" spans="1:9" x14ac:dyDescent="0.25">
      <c r="A10" s="159" t="s">
        <v>1858</v>
      </c>
      <c r="B10" s="159" t="s">
        <v>1837</v>
      </c>
      <c r="C10" s="159" t="s">
        <v>1859</v>
      </c>
      <c r="D10" s="159" t="s">
        <v>30</v>
      </c>
      <c r="E10" s="159" t="s">
        <v>1860</v>
      </c>
      <c r="F10" s="161">
        <v>489816.98</v>
      </c>
      <c r="H10" s="33" t="s">
        <v>2099</v>
      </c>
      <c r="I10" s="165">
        <v>2021</v>
      </c>
    </row>
    <row r="11" spans="1:9" x14ac:dyDescent="0.25">
      <c r="A11" s="159" t="s">
        <v>1861</v>
      </c>
      <c r="B11" s="159" t="s">
        <v>1837</v>
      </c>
      <c r="C11" s="159" t="s">
        <v>1862</v>
      </c>
      <c r="D11" s="159" t="s">
        <v>30</v>
      </c>
      <c r="E11" s="159" t="s">
        <v>1863</v>
      </c>
      <c r="F11" s="161">
        <v>114118.92</v>
      </c>
      <c r="H11" s="175" t="s">
        <v>16</v>
      </c>
      <c r="I11" s="176">
        <f>F4+F7+F9+F12+F14+F15+F16+F17+F32+F36+F37+F39+F50+F56+F57+F59+F60+F70+F76+F77+F89+F99</f>
        <v>2946019.3899999997</v>
      </c>
    </row>
    <row r="12" spans="1:9" x14ac:dyDescent="0.25">
      <c r="A12" s="159" t="s">
        <v>1864</v>
      </c>
      <c r="B12" s="159" t="s">
        <v>1837</v>
      </c>
      <c r="C12" s="159" t="s">
        <v>1865</v>
      </c>
      <c r="D12" s="159" t="s">
        <v>16</v>
      </c>
      <c r="E12" s="159" t="s">
        <v>1866</v>
      </c>
      <c r="F12" s="161">
        <v>114118.92</v>
      </c>
      <c r="H12" s="175" t="s">
        <v>53</v>
      </c>
      <c r="I12" s="176">
        <f>F21+F33+F41+F63+F64+F65+F66+F67+F82+F95+F96</f>
        <v>1312951.3599999999</v>
      </c>
    </row>
    <row r="13" spans="1:9" x14ac:dyDescent="0.25">
      <c r="A13" s="159" t="s">
        <v>1867</v>
      </c>
      <c r="B13" s="159" t="s">
        <v>1855</v>
      </c>
      <c r="C13" s="159" t="s">
        <v>1868</v>
      </c>
      <c r="D13" s="159" t="s">
        <v>10</v>
      </c>
      <c r="E13" s="159" t="s">
        <v>1869</v>
      </c>
      <c r="F13" s="161">
        <v>0</v>
      </c>
      <c r="H13" s="175" t="s">
        <v>10</v>
      </c>
      <c r="I13" s="176">
        <f>F5+F6+F8+F13+F24+F25+F28+F29+F31+F34+F35+F51+F52+F53+F62+F68+F72+F73+F74+F83+F84+F85+F91+F94+F97</f>
        <v>2361211.9699999997</v>
      </c>
    </row>
    <row r="14" spans="1:9" x14ac:dyDescent="0.25">
      <c r="A14" s="159" t="s">
        <v>1870</v>
      </c>
      <c r="B14" s="159" t="s">
        <v>1837</v>
      </c>
      <c r="C14" s="159" t="s">
        <v>1871</v>
      </c>
      <c r="D14" s="159" t="s">
        <v>16</v>
      </c>
      <c r="E14" s="159" t="s">
        <v>1872</v>
      </c>
      <c r="F14" s="161">
        <v>0</v>
      </c>
      <c r="H14" s="175" t="s">
        <v>33</v>
      </c>
      <c r="I14" s="176">
        <f>F18+F19+F20+F30+F40+F47+F58+F61+F75+F78+F79+F80+F81+F90</f>
        <v>1048260.6100000001</v>
      </c>
    </row>
    <row r="15" spans="1:9" x14ac:dyDescent="0.25">
      <c r="A15" s="159" t="s">
        <v>1873</v>
      </c>
      <c r="B15" s="159" t="s">
        <v>1837</v>
      </c>
      <c r="C15" s="159" t="s">
        <v>1874</v>
      </c>
      <c r="D15" s="159" t="s">
        <v>16</v>
      </c>
      <c r="E15" s="159" t="s">
        <v>1875</v>
      </c>
      <c r="F15" s="161">
        <v>1043181.05</v>
      </c>
      <c r="H15" s="175" t="s">
        <v>30</v>
      </c>
      <c r="I15" s="176">
        <f>F10+F11+F22+F23+F26+F38+F42+F43+F44+F45+F46+F48+F49+F54+F55+F69+F71+F86+F87+F88+F92+F93</f>
        <v>1464347.48</v>
      </c>
    </row>
    <row r="16" spans="1:9" x14ac:dyDescent="0.25">
      <c r="A16" s="159" t="s">
        <v>1876</v>
      </c>
      <c r="B16" s="159" t="s">
        <v>1837</v>
      </c>
      <c r="C16" s="159" t="s">
        <v>1871</v>
      </c>
      <c r="D16" s="159" t="s">
        <v>16</v>
      </c>
      <c r="E16" s="159" t="s">
        <v>1877</v>
      </c>
      <c r="F16" s="161">
        <v>0</v>
      </c>
      <c r="H16" s="178" t="s">
        <v>2100</v>
      </c>
      <c r="I16" s="179">
        <f>SUM(I11:I15)</f>
        <v>9132790.8100000005</v>
      </c>
    </row>
    <row r="17" spans="1:9" x14ac:dyDescent="0.25">
      <c r="A17" s="159" t="s">
        <v>1878</v>
      </c>
      <c r="B17" s="159" t="s">
        <v>1837</v>
      </c>
      <c r="C17" s="159" t="s">
        <v>1879</v>
      </c>
      <c r="D17" s="159" t="s">
        <v>16</v>
      </c>
      <c r="E17" s="159" t="s">
        <v>1880</v>
      </c>
      <c r="F17" s="161">
        <v>114118.92</v>
      </c>
      <c r="H17" s="175" t="s">
        <v>43</v>
      </c>
      <c r="I17" s="176">
        <f>F27+F98</f>
        <v>651396.12</v>
      </c>
    </row>
    <row r="18" spans="1:9" x14ac:dyDescent="0.25">
      <c r="A18" s="159" t="s">
        <v>1881</v>
      </c>
      <c r="B18" s="159" t="s">
        <v>1837</v>
      </c>
      <c r="C18" s="159" t="s">
        <v>1882</v>
      </c>
      <c r="D18" s="159" t="s">
        <v>33</v>
      </c>
      <c r="E18" s="159" t="s">
        <v>1883</v>
      </c>
      <c r="F18" s="161">
        <v>114118.92</v>
      </c>
      <c r="H18" s="177" t="s">
        <v>2101</v>
      </c>
      <c r="I18" s="162">
        <f>SUM(I16:I17)</f>
        <v>9784186.9299999997</v>
      </c>
    </row>
    <row r="19" spans="1:9" x14ac:dyDescent="0.25">
      <c r="A19" s="159" t="s">
        <v>1884</v>
      </c>
      <c r="B19" s="159" t="s">
        <v>1837</v>
      </c>
      <c r="C19" s="159" t="s">
        <v>1885</v>
      </c>
      <c r="D19" s="159" t="s">
        <v>33</v>
      </c>
      <c r="E19" s="159" t="s">
        <v>1886</v>
      </c>
      <c r="F19" s="161">
        <v>114118.92</v>
      </c>
    </row>
    <row r="20" spans="1:9" x14ac:dyDescent="0.25">
      <c r="A20" s="159" t="s">
        <v>1887</v>
      </c>
      <c r="B20" s="159" t="s">
        <v>1837</v>
      </c>
      <c r="C20" s="159" t="s">
        <v>1888</v>
      </c>
      <c r="D20" s="159" t="s">
        <v>33</v>
      </c>
      <c r="E20" s="159" t="s">
        <v>1889</v>
      </c>
      <c r="F20" s="161">
        <v>114118.92</v>
      </c>
    </row>
    <row r="21" spans="1:9" x14ac:dyDescent="0.25">
      <c r="A21" s="159" t="s">
        <v>1890</v>
      </c>
      <c r="B21" s="159" t="s">
        <v>1855</v>
      </c>
      <c r="C21" s="159" t="s">
        <v>1891</v>
      </c>
      <c r="D21" s="159" t="s">
        <v>53</v>
      </c>
      <c r="E21" s="159" t="s">
        <v>527</v>
      </c>
      <c r="F21" s="161">
        <v>0</v>
      </c>
    </row>
    <row r="22" spans="1:9" x14ac:dyDescent="0.25">
      <c r="A22" s="159" t="s">
        <v>1892</v>
      </c>
      <c r="B22" s="159" t="s">
        <v>1837</v>
      </c>
      <c r="C22" s="159" t="s">
        <v>1893</v>
      </c>
      <c r="D22" s="159" t="s">
        <v>30</v>
      </c>
      <c r="E22" s="159" t="s">
        <v>1894</v>
      </c>
      <c r="F22" s="161">
        <v>316086.87</v>
      </c>
    </row>
    <row r="23" spans="1:9" x14ac:dyDescent="0.25">
      <c r="A23" s="159" t="s">
        <v>1895</v>
      </c>
      <c r="B23" s="159" t="s">
        <v>1837</v>
      </c>
      <c r="C23" s="159" t="s">
        <v>1896</v>
      </c>
      <c r="D23" s="159" t="s">
        <v>30</v>
      </c>
      <c r="E23" s="159" t="s">
        <v>1897</v>
      </c>
      <c r="F23" s="161">
        <v>0</v>
      </c>
    </row>
    <row r="24" spans="1:9" x14ac:dyDescent="0.25">
      <c r="A24" s="159" t="s">
        <v>1898</v>
      </c>
      <c r="B24" s="159" t="s">
        <v>1837</v>
      </c>
      <c r="C24" s="159" t="s">
        <v>1899</v>
      </c>
      <c r="D24" s="159" t="s">
        <v>10</v>
      </c>
      <c r="E24" s="159" t="s">
        <v>1900</v>
      </c>
      <c r="F24" s="161">
        <v>603935.9</v>
      </c>
    </row>
    <row r="25" spans="1:9" x14ac:dyDescent="0.25">
      <c r="A25" s="159" t="s">
        <v>1901</v>
      </c>
      <c r="B25" s="159" t="s">
        <v>1837</v>
      </c>
      <c r="C25" s="159" t="s">
        <v>1902</v>
      </c>
      <c r="D25" s="159" t="s">
        <v>10</v>
      </c>
      <c r="E25" s="159" t="s">
        <v>1903</v>
      </c>
      <c r="F25" s="161">
        <v>0</v>
      </c>
    </row>
    <row r="26" spans="1:9" x14ac:dyDescent="0.25">
      <c r="A26" s="159" t="s">
        <v>1904</v>
      </c>
      <c r="B26" s="159" t="s">
        <v>1837</v>
      </c>
      <c r="C26" s="159" t="s">
        <v>1905</v>
      </c>
      <c r="D26" s="159" t="s">
        <v>30</v>
      </c>
      <c r="E26" s="159" t="s">
        <v>1906</v>
      </c>
      <c r="F26" s="161">
        <v>114118.92</v>
      </c>
    </row>
    <row r="27" spans="1:9" x14ac:dyDescent="0.25">
      <c r="A27" s="159" t="s">
        <v>1907</v>
      </c>
      <c r="B27" s="159" t="s">
        <v>1842</v>
      </c>
      <c r="C27" s="159" t="s">
        <v>1908</v>
      </c>
      <c r="D27" s="159" t="s">
        <v>43</v>
      </c>
      <c r="E27" s="159" t="s">
        <v>1909</v>
      </c>
      <c r="F27" s="161">
        <v>651396.12</v>
      </c>
    </row>
    <row r="28" spans="1:9" x14ac:dyDescent="0.25">
      <c r="A28" s="159" t="s">
        <v>1910</v>
      </c>
      <c r="B28" s="159" t="s">
        <v>1837</v>
      </c>
      <c r="C28" s="159" t="s">
        <v>1911</v>
      </c>
      <c r="D28" s="159" t="s">
        <v>10</v>
      </c>
      <c r="E28" s="159" t="s">
        <v>1912</v>
      </c>
      <c r="F28" s="161">
        <v>114118.92</v>
      </c>
    </row>
    <row r="29" spans="1:9" x14ac:dyDescent="0.25">
      <c r="A29" s="159" t="s">
        <v>1913</v>
      </c>
      <c r="B29" s="159" t="s">
        <v>1837</v>
      </c>
      <c r="C29" s="159" t="s">
        <v>1914</v>
      </c>
      <c r="D29" s="159" t="s">
        <v>10</v>
      </c>
      <c r="E29" s="159" t="s">
        <v>1900</v>
      </c>
      <c r="F29" s="161">
        <v>114118.92</v>
      </c>
    </row>
    <row r="30" spans="1:9" x14ac:dyDescent="0.25">
      <c r="A30" s="159" t="s">
        <v>1915</v>
      </c>
      <c r="B30" s="159" t="s">
        <v>1837</v>
      </c>
      <c r="C30" s="159" t="s">
        <v>577</v>
      </c>
      <c r="D30" s="159" t="s">
        <v>33</v>
      </c>
      <c r="E30" s="159" t="s">
        <v>1916</v>
      </c>
      <c r="F30" s="161">
        <v>0</v>
      </c>
    </row>
    <row r="31" spans="1:9" x14ac:dyDescent="0.25">
      <c r="A31" s="159" t="s">
        <v>1917</v>
      </c>
      <c r="B31" s="159" t="s">
        <v>1837</v>
      </c>
      <c r="C31" s="159" t="s">
        <v>1918</v>
      </c>
      <c r="D31" s="159" t="s">
        <v>10</v>
      </c>
      <c r="E31" s="159" t="s">
        <v>1919</v>
      </c>
      <c r="F31" s="161">
        <v>114118.92</v>
      </c>
    </row>
    <row r="32" spans="1:9" x14ac:dyDescent="0.25">
      <c r="A32" s="159" t="s">
        <v>1920</v>
      </c>
      <c r="B32" s="159" t="s">
        <v>1855</v>
      </c>
      <c r="C32" s="159" t="s">
        <v>1921</v>
      </c>
      <c r="D32" s="159" t="s">
        <v>16</v>
      </c>
      <c r="E32" s="159" t="s">
        <v>1875</v>
      </c>
      <c r="F32" s="161">
        <v>0</v>
      </c>
    </row>
    <row r="33" spans="1:6" x14ac:dyDescent="0.25">
      <c r="A33" s="159" t="s">
        <v>1922</v>
      </c>
      <c r="B33" s="159" t="s">
        <v>1837</v>
      </c>
      <c r="C33" s="159" t="s">
        <v>1923</v>
      </c>
      <c r="D33" s="159" t="s">
        <v>53</v>
      </c>
      <c r="E33" s="159" t="s">
        <v>1924</v>
      </c>
      <c r="F33" s="161">
        <v>428237.84</v>
      </c>
    </row>
    <row r="34" spans="1:6" x14ac:dyDescent="0.25">
      <c r="A34" s="159" t="s">
        <v>1925</v>
      </c>
      <c r="B34" s="159" t="s">
        <v>1837</v>
      </c>
      <c r="C34" s="159" t="s">
        <v>1926</v>
      </c>
      <c r="D34" s="159" t="s">
        <v>10</v>
      </c>
      <c r="E34" s="159" t="s">
        <v>1927</v>
      </c>
      <c r="F34" s="161">
        <v>0</v>
      </c>
    </row>
    <row r="35" spans="1:6" x14ac:dyDescent="0.25">
      <c r="A35" s="159" t="s">
        <v>1928</v>
      </c>
      <c r="B35" s="159" t="s">
        <v>1837</v>
      </c>
      <c r="C35" s="159" t="s">
        <v>1929</v>
      </c>
      <c r="D35" s="159" t="s">
        <v>10</v>
      </c>
      <c r="E35" s="159" t="s">
        <v>1845</v>
      </c>
      <c r="F35" s="161">
        <v>516086.87</v>
      </c>
    </row>
    <row r="36" spans="1:6" x14ac:dyDescent="0.25">
      <c r="A36" s="159" t="s">
        <v>1930</v>
      </c>
      <c r="B36" s="159" t="s">
        <v>1842</v>
      </c>
      <c r="C36" s="159" t="s">
        <v>1931</v>
      </c>
      <c r="D36" s="159" t="s">
        <v>16</v>
      </c>
      <c r="E36" s="159" t="s">
        <v>16</v>
      </c>
      <c r="F36" s="161">
        <v>300000</v>
      </c>
    </row>
    <row r="37" spans="1:6" x14ac:dyDescent="0.25">
      <c r="A37" s="159" t="s">
        <v>1932</v>
      </c>
      <c r="B37" s="159" t="s">
        <v>1837</v>
      </c>
      <c r="C37" s="159" t="s">
        <v>1918</v>
      </c>
      <c r="D37" s="159" t="s">
        <v>16</v>
      </c>
      <c r="E37" s="159" t="s">
        <v>1933</v>
      </c>
      <c r="F37" s="161">
        <v>114118.92</v>
      </c>
    </row>
    <row r="38" spans="1:6" x14ac:dyDescent="0.25">
      <c r="A38" s="159" t="s">
        <v>1934</v>
      </c>
      <c r="B38" s="159" t="s">
        <v>1837</v>
      </c>
      <c r="C38" s="159" t="s">
        <v>1935</v>
      </c>
      <c r="D38" s="159" t="s">
        <v>30</v>
      </c>
      <c r="E38" s="159" t="s">
        <v>1936</v>
      </c>
      <c r="F38" s="161">
        <v>114118.92</v>
      </c>
    </row>
    <row r="39" spans="1:6" x14ac:dyDescent="0.25">
      <c r="A39" s="159" t="s">
        <v>1937</v>
      </c>
      <c r="B39" s="159" t="s">
        <v>1837</v>
      </c>
      <c r="C39" s="159" t="s">
        <v>1938</v>
      </c>
      <c r="D39" s="159" t="s">
        <v>16</v>
      </c>
      <c r="E39" s="159" t="s">
        <v>1939</v>
      </c>
      <c r="F39" s="161">
        <v>0</v>
      </c>
    </row>
    <row r="40" spans="1:6" x14ac:dyDescent="0.25">
      <c r="A40" s="159" t="s">
        <v>1940</v>
      </c>
      <c r="B40" s="159" t="s">
        <v>1842</v>
      </c>
      <c r="C40" s="159" t="s">
        <v>1941</v>
      </c>
      <c r="D40" s="159" t="s">
        <v>33</v>
      </c>
      <c r="E40" s="159" t="s">
        <v>1942</v>
      </c>
      <c r="F40" s="161">
        <v>591784.93000000005</v>
      </c>
    </row>
    <row r="41" spans="1:6" x14ac:dyDescent="0.25">
      <c r="A41" s="159" t="s">
        <v>1943</v>
      </c>
      <c r="B41" s="159" t="s">
        <v>1837</v>
      </c>
      <c r="C41" s="159" t="s">
        <v>1944</v>
      </c>
      <c r="D41" s="159" t="s">
        <v>53</v>
      </c>
      <c r="E41" s="159" t="s">
        <v>1945</v>
      </c>
      <c r="F41" s="161">
        <v>428237.84</v>
      </c>
    </row>
    <row r="42" spans="1:6" x14ac:dyDescent="0.25">
      <c r="A42" s="159" t="s">
        <v>1946</v>
      </c>
      <c r="B42" s="159" t="s">
        <v>1837</v>
      </c>
      <c r="C42" s="159" t="s">
        <v>1947</v>
      </c>
      <c r="D42" s="159" t="s">
        <v>30</v>
      </c>
      <c r="E42" s="159" t="s">
        <v>1948</v>
      </c>
      <c r="F42" s="161">
        <v>0</v>
      </c>
    </row>
    <row r="43" spans="1:6" x14ac:dyDescent="0.25">
      <c r="A43" s="159" t="s">
        <v>1949</v>
      </c>
      <c r="B43" s="159" t="s">
        <v>1837</v>
      </c>
      <c r="C43" s="159" t="s">
        <v>1950</v>
      </c>
      <c r="D43" s="159" t="s">
        <v>30</v>
      </c>
      <c r="E43" s="159" t="s">
        <v>1951</v>
      </c>
      <c r="F43" s="161">
        <v>0</v>
      </c>
    </row>
    <row r="44" spans="1:6" x14ac:dyDescent="0.25">
      <c r="A44" s="159" t="s">
        <v>1952</v>
      </c>
      <c r="B44" s="159" t="s">
        <v>1837</v>
      </c>
      <c r="C44" s="159" t="s">
        <v>1953</v>
      </c>
      <c r="D44" s="159" t="s">
        <v>30</v>
      </c>
      <c r="E44" s="159" t="s">
        <v>1954</v>
      </c>
      <c r="F44" s="161">
        <v>114118.92</v>
      </c>
    </row>
    <row r="45" spans="1:6" x14ac:dyDescent="0.25">
      <c r="A45" s="159" t="s">
        <v>1955</v>
      </c>
      <c r="B45" s="159" t="s">
        <v>1837</v>
      </c>
      <c r="C45" s="159" t="s">
        <v>1956</v>
      </c>
      <c r="D45" s="159" t="s">
        <v>30</v>
      </c>
      <c r="E45" s="159" t="s">
        <v>1957</v>
      </c>
      <c r="F45" s="161">
        <v>87849.03</v>
      </c>
    </row>
    <row r="46" spans="1:6" x14ac:dyDescent="0.25">
      <c r="A46" s="159" t="s">
        <v>1958</v>
      </c>
      <c r="B46" s="159" t="s">
        <v>1837</v>
      </c>
      <c r="C46" s="159" t="s">
        <v>1959</v>
      </c>
      <c r="D46" s="159" t="s">
        <v>30</v>
      </c>
      <c r="E46" s="159" t="s">
        <v>1960</v>
      </c>
      <c r="F46" s="161">
        <v>114118.92</v>
      </c>
    </row>
    <row r="47" spans="1:6" x14ac:dyDescent="0.25">
      <c r="A47" s="159" t="s">
        <v>1961</v>
      </c>
      <c r="B47" s="159" t="s">
        <v>1855</v>
      </c>
      <c r="C47" s="159" t="s">
        <v>1962</v>
      </c>
      <c r="D47" s="159" t="s">
        <v>33</v>
      </c>
      <c r="E47" s="159" t="s">
        <v>1963</v>
      </c>
      <c r="F47" s="161">
        <v>0</v>
      </c>
    </row>
    <row r="48" spans="1:6" x14ac:dyDescent="0.25">
      <c r="A48" s="159" t="s">
        <v>1964</v>
      </c>
      <c r="B48" s="159" t="s">
        <v>1837</v>
      </c>
      <c r="C48" s="159" t="s">
        <v>1965</v>
      </c>
      <c r="D48" s="159" t="s">
        <v>30</v>
      </c>
      <c r="E48" s="159" t="s">
        <v>1966</v>
      </c>
      <c r="F48" s="161">
        <v>0</v>
      </c>
    </row>
    <row r="49" spans="1:6" x14ac:dyDescent="0.25">
      <c r="A49" s="159" t="s">
        <v>1967</v>
      </c>
      <c r="B49" s="159" t="s">
        <v>1968</v>
      </c>
      <c r="C49" s="159" t="s">
        <v>512</v>
      </c>
      <c r="D49" s="159" t="s">
        <v>30</v>
      </c>
      <c r="E49" s="159" t="s">
        <v>1957</v>
      </c>
      <c r="F49" s="161">
        <v>0</v>
      </c>
    </row>
    <row r="50" spans="1:6" x14ac:dyDescent="0.25">
      <c r="A50" s="159" t="s">
        <v>1969</v>
      </c>
      <c r="B50" s="159" t="s">
        <v>1837</v>
      </c>
      <c r="C50" s="159" t="s">
        <v>1970</v>
      </c>
      <c r="D50" s="159" t="s">
        <v>16</v>
      </c>
      <c r="E50" s="159" t="s">
        <v>1857</v>
      </c>
      <c r="F50" s="161">
        <v>114118.92</v>
      </c>
    </row>
    <row r="51" spans="1:6" x14ac:dyDescent="0.25">
      <c r="A51" s="159" t="s">
        <v>1971</v>
      </c>
      <c r="B51" s="159" t="s">
        <v>1837</v>
      </c>
      <c r="C51" s="159" t="s">
        <v>1972</v>
      </c>
      <c r="D51" s="159" t="s">
        <v>10</v>
      </c>
      <c r="E51" s="159" t="s">
        <v>1973</v>
      </c>
      <c r="F51" s="161">
        <v>114118.92</v>
      </c>
    </row>
    <row r="52" spans="1:6" x14ac:dyDescent="0.25">
      <c r="A52" s="159" t="s">
        <v>1974</v>
      </c>
      <c r="B52" s="159" t="s">
        <v>1837</v>
      </c>
      <c r="C52" s="159" t="s">
        <v>1975</v>
      </c>
      <c r="D52" s="159" t="s">
        <v>10</v>
      </c>
      <c r="E52" s="159" t="s">
        <v>1976</v>
      </c>
      <c r="F52" s="161">
        <v>114118.92</v>
      </c>
    </row>
    <row r="53" spans="1:6" x14ac:dyDescent="0.25">
      <c r="A53" s="159" t="s">
        <v>1977</v>
      </c>
      <c r="B53" s="159" t="s">
        <v>1978</v>
      </c>
      <c r="C53" s="159" t="s">
        <v>338</v>
      </c>
      <c r="D53" s="159" t="s">
        <v>10</v>
      </c>
      <c r="E53" s="159" t="s">
        <v>1845</v>
      </c>
      <c r="F53" s="161">
        <v>214118.92</v>
      </c>
    </row>
    <row r="54" spans="1:6" x14ac:dyDescent="0.25">
      <c r="A54" s="159" t="s">
        <v>1979</v>
      </c>
      <c r="B54" s="159" t="s">
        <v>1855</v>
      </c>
      <c r="C54" s="159" t="s">
        <v>1980</v>
      </c>
      <c r="D54" s="159" t="s">
        <v>30</v>
      </c>
      <c r="E54" s="159" t="s">
        <v>1981</v>
      </c>
      <c r="F54" s="161">
        <v>0</v>
      </c>
    </row>
    <row r="55" spans="1:6" x14ac:dyDescent="0.25">
      <c r="A55" s="159" t="s">
        <v>1982</v>
      </c>
      <c r="B55" s="159" t="s">
        <v>1855</v>
      </c>
      <c r="C55" s="159" t="s">
        <v>1983</v>
      </c>
      <c r="D55" s="159" t="s">
        <v>30</v>
      </c>
      <c r="E55" s="159" t="s">
        <v>1966</v>
      </c>
      <c r="F55" s="161">
        <v>0</v>
      </c>
    </row>
    <row r="56" spans="1:6" x14ac:dyDescent="0.25">
      <c r="A56" s="159" t="s">
        <v>1984</v>
      </c>
      <c r="B56" s="159" t="s">
        <v>1837</v>
      </c>
      <c r="C56" s="159" t="s">
        <v>1985</v>
      </c>
      <c r="D56" s="159" t="s">
        <v>16</v>
      </c>
      <c r="E56" s="159" t="s">
        <v>1986</v>
      </c>
      <c r="F56" s="161">
        <v>0</v>
      </c>
    </row>
    <row r="57" spans="1:6" x14ac:dyDescent="0.25">
      <c r="A57" s="159" t="s">
        <v>1987</v>
      </c>
      <c r="B57" s="159" t="s">
        <v>1837</v>
      </c>
      <c r="C57" s="159" t="s">
        <v>1988</v>
      </c>
      <c r="D57" s="159" t="s">
        <v>16</v>
      </c>
      <c r="E57" s="159" t="s">
        <v>1989</v>
      </c>
      <c r="F57" s="161">
        <v>314118.92</v>
      </c>
    </row>
    <row r="58" spans="1:6" x14ac:dyDescent="0.25">
      <c r="A58" s="159" t="s">
        <v>1990</v>
      </c>
      <c r="B58" s="159" t="s">
        <v>1855</v>
      </c>
      <c r="C58" s="159" t="s">
        <v>1991</v>
      </c>
      <c r="D58" s="159" t="s">
        <v>33</v>
      </c>
      <c r="E58" s="159" t="s">
        <v>1992</v>
      </c>
      <c r="F58" s="161">
        <v>0</v>
      </c>
    </row>
    <row r="59" spans="1:6" x14ac:dyDescent="0.25">
      <c r="A59" s="159" t="s">
        <v>1993</v>
      </c>
      <c r="B59" s="159" t="s">
        <v>1837</v>
      </c>
      <c r="C59" s="159" t="s">
        <v>630</v>
      </c>
      <c r="D59" s="159" t="s">
        <v>16</v>
      </c>
      <c r="E59" s="159" t="s">
        <v>1994</v>
      </c>
      <c r="F59" s="161">
        <v>114118.92</v>
      </c>
    </row>
    <row r="60" spans="1:6" x14ac:dyDescent="0.25">
      <c r="A60" s="159" t="s">
        <v>1995</v>
      </c>
      <c r="B60" s="159" t="s">
        <v>1837</v>
      </c>
      <c r="C60" s="159" t="s">
        <v>1996</v>
      </c>
      <c r="D60" s="159" t="s">
        <v>16</v>
      </c>
      <c r="E60" s="159" t="s">
        <v>1997</v>
      </c>
      <c r="F60" s="161">
        <v>0</v>
      </c>
    </row>
    <row r="61" spans="1:6" x14ac:dyDescent="0.25">
      <c r="A61" s="159" t="s">
        <v>1998</v>
      </c>
      <c r="B61" s="159" t="s">
        <v>1837</v>
      </c>
      <c r="C61" s="159" t="s">
        <v>496</v>
      </c>
      <c r="D61" s="159" t="s">
        <v>33</v>
      </c>
      <c r="E61" s="159" t="s">
        <v>1999</v>
      </c>
      <c r="F61" s="161">
        <v>114118.92</v>
      </c>
    </row>
    <row r="62" spans="1:6" x14ac:dyDescent="0.25">
      <c r="A62" s="159" t="s">
        <v>2000</v>
      </c>
      <c r="B62" s="159" t="s">
        <v>1837</v>
      </c>
      <c r="C62" s="159" t="s">
        <v>2001</v>
      </c>
      <c r="D62" s="159" t="s">
        <v>10</v>
      </c>
      <c r="E62" s="159" t="s">
        <v>1845</v>
      </c>
      <c r="F62" s="161">
        <v>114118.92</v>
      </c>
    </row>
    <row r="63" spans="1:6" x14ac:dyDescent="0.25">
      <c r="A63" s="159" t="s">
        <v>2002</v>
      </c>
      <c r="B63" s="159" t="s">
        <v>1837</v>
      </c>
      <c r="C63" s="159" t="s">
        <v>524</v>
      </c>
      <c r="D63" s="159" t="s">
        <v>53</v>
      </c>
      <c r="E63" s="159" t="s">
        <v>2003</v>
      </c>
      <c r="F63" s="161">
        <v>114118.92</v>
      </c>
    </row>
    <row r="64" spans="1:6" x14ac:dyDescent="0.25">
      <c r="A64" s="159" t="s">
        <v>2004</v>
      </c>
      <c r="B64" s="159" t="s">
        <v>1837</v>
      </c>
      <c r="C64" s="159" t="s">
        <v>2005</v>
      </c>
      <c r="D64" s="159" t="s">
        <v>53</v>
      </c>
      <c r="E64" s="159" t="s">
        <v>2006</v>
      </c>
      <c r="F64" s="161">
        <v>114118.92</v>
      </c>
    </row>
    <row r="65" spans="1:6" x14ac:dyDescent="0.25">
      <c r="A65" s="159" t="s">
        <v>2007</v>
      </c>
      <c r="B65" s="159" t="s">
        <v>1837</v>
      </c>
      <c r="C65" s="159" t="s">
        <v>2008</v>
      </c>
      <c r="D65" s="159" t="s">
        <v>53</v>
      </c>
      <c r="E65" s="159" t="s">
        <v>2009</v>
      </c>
      <c r="F65" s="161">
        <v>114118.92</v>
      </c>
    </row>
    <row r="66" spans="1:6" x14ac:dyDescent="0.25">
      <c r="A66" s="159" t="s">
        <v>2010</v>
      </c>
      <c r="B66" s="159" t="s">
        <v>1837</v>
      </c>
      <c r="C66" s="159" t="s">
        <v>2011</v>
      </c>
      <c r="D66" s="159" t="s">
        <v>53</v>
      </c>
      <c r="E66" s="159" t="s">
        <v>2012</v>
      </c>
      <c r="F66" s="161">
        <v>0</v>
      </c>
    </row>
    <row r="67" spans="1:6" x14ac:dyDescent="0.25">
      <c r="A67" s="159" t="s">
        <v>2013</v>
      </c>
      <c r="B67" s="159" t="s">
        <v>1837</v>
      </c>
      <c r="C67" s="159" t="s">
        <v>2014</v>
      </c>
      <c r="D67" s="159" t="s">
        <v>53</v>
      </c>
      <c r="E67" s="159" t="s">
        <v>527</v>
      </c>
      <c r="F67" s="161">
        <v>114118.92</v>
      </c>
    </row>
    <row r="68" spans="1:6" x14ac:dyDescent="0.25">
      <c r="A68" s="159" t="s">
        <v>2015</v>
      </c>
      <c r="B68" s="159" t="s">
        <v>2016</v>
      </c>
      <c r="C68" s="159" t="s">
        <v>2017</v>
      </c>
      <c r="D68" s="159" t="s">
        <v>10</v>
      </c>
      <c r="E68" s="159" t="s">
        <v>1845</v>
      </c>
      <c r="F68" s="161">
        <v>0</v>
      </c>
    </row>
    <row r="69" spans="1:6" x14ac:dyDescent="0.25">
      <c r="A69" s="159" t="s">
        <v>2018</v>
      </c>
      <c r="B69" s="159" t="s">
        <v>2016</v>
      </c>
      <c r="C69" s="159" t="s">
        <v>2019</v>
      </c>
      <c r="D69" s="159" t="s">
        <v>30</v>
      </c>
      <c r="E69" s="159" t="s">
        <v>535</v>
      </c>
      <c r="F69" s="161">
        <v>0</v>
      </c>
    </row>
    <row r="70" spans="1:6" x14ac:dyDescent="0.25">
      <c r="A70" s="159" t="s">
        <v>2020</v>
      </c>
      <c r="B70" s="159" t="s">
        <v>2016</v>
      </c>
      <c r="C70" s="159" t="s">
        <v>2021</v>
      </c>
      <c r="D70" s="159" t="s">
        <v>16</v>
      </c>
      <c r="E70" s="159" t="s">
        <v>2022</v>
      </c>
      <c r="F70" s="161">
        <v>0</v>
      </c>
    </row>
    <row r="71" spans="1:6" x14ac:dyDescent="0.25">
      <c r="A71" s="159" t="s">
        <v>2023</v>
      </c>
      <c r="B71" s="159" t="s">
        <v>2016</v>
      </c>
      <c r="C71" s="159" t="s">
        <v>2024</v>
      </c>
      <c r="D71" s="159" t="s">
        <v>30</v>
      </c>
      <c r="E71" s="159" t="s">
        <v>2025</v>
      </c>
      <c r="F71" s="161">
        <v>0</v>
      </c>
    </row>
    <row r="72" spans="1:6" x14ac:dyDescent="0.25">
      <c r="A72" s="159" t="s">
        <v>2026</v>
      </c>
      <c r="B72" s="159" t="s">
        <v>1968</v>
      </c>
      <c r="C72" s="159" t="s">
        <v>2027</v>
      </c>
      <c r="D72" s="159" t="s">
        <v>10</v>
      </c>
      <c r="E72" s="159" t="s">
        <v>1919</v>
      </c>
      <c r="F72" s="161">
        <v>0</v>
      </c>
    </row>
    <row r="73" spans="1:6" x14ac:dyDescent="0.25">
      <c r="A73" s="159" t="s">
        <v>2028</v>
      </c>
      <c r="B73" s="159" t="s">
        <v>1968</v>
      </c>
      <c r="C73" s="159" t="s">
        <v>2029</v>
      </c>
      <c r="D73" s="159" t="s">
        <v>10</v>
      </c>
      <c r="E73" s="159" t="s">
        <v>1976</v>
      </c>
      <c r="F73" s="161">
        <v>0</v>
      </c>
    </row>
    <row r="74" spans="1:6" x14ac:dyDescent="0.25">
      <c r="A74" s="159" t="s">
        <v>2030</v>
      </c>
      <c r="B74" s="159" t="s">
        <v>1968</v>
      </c>
      <c r="C74" s="159" t="s">
        <v>2031</v>
      </c>
      <c r="D74" s="159" t="s">
        <v>10</v>
      </c>
      <c r="E74" s="159" t="s">
        <v>2032</v>
      </c>
      <c r="F74" s="161">
        <v>0</v>
      </c>
    </row>
    <row r="75" spans="1:6" x14ac:dyDescent="0.25">
      <c r="A75" s="159" t="s">
        <v>2033</v>
      </c>
      <c r="B75" s="159" t="s">
        <v>1968</v>
      </c>
      <c r="C75" s="159" t="s">
        <v>2034</v>
      </c>
      <c r="D75" s="159" t="s">
        <v>33</v>
      </c>
      <c r="E75" s="159" t="s">
        <v>1942</v>
      </c>
      <c r="F75" s="161">
        <v>0</v>
      </c>
    </row>
    <row r="76" spans="1:6" x14ac:dyDescent="0.25">
      <c r="A76" s="159" t="s">
        <v>2035</v>
      </c>
      <c r="B76" s="159" t="s">
        <v>1968</v>
      </c>
      <c r="C76" s="159" t="s">
        <v>2036</v>
      </c>
      <c r="D76" s="159" t="s">
        <v>16</v>
      </c>
      <c r="E76" s="159" t="s">
        <v>550</v>
      </c>
      <c r="F76" s="161">
        <v>0</v>
      </c>
    </row>
    <row r="77" spans="1:6" x14ac:dyDescent="0.25">
      <c r="A77" s="159" t="s">
        <v>2037</v>
      </c>
      <c r="B77" s="159" t="s">
        <v>1968</v>
      </c>
      <c r="C77" s="159" t="s">
        <v>2038</v>
      </c>
      <c r="D77" s="159" t="s">
        <v>16</v>
      </c>
      <c r="E77" s="159" t="s">
        <v>2039</v>
      </c>
      <c r="F77" s="161">
        <v>0</v>
      </c>
    </row>
    <row r="78" spans="1:6" x14ac:dyDescent="0.25">
      <c r="A78" s="159" t="s">
        <v>2040</v>
      </c>
      <c r="B78" s="159" t="s">
        <v>1968</v>
      </c>
      <c r="C78" s="159" t="s">
        <v>2041</v>
      </c>
      <c r="D78" s="159" t="s">
        <v>33</v>
      </c>
      <c r="E78" s="159" t="s">
        <v>1999</v>
      </c>
      <c r="F78" s="161">
        <v>0</v>
      </c>
    </row>
    <row r="79" spans="1:6" x14ac:dyDescent="0.25">
      <c r="A79" s="159" t="s">
        <v>2042</v>
      </c>
      <c r="B79" s="159" t="s">
        <v>1968</v>
      </c>
      <c r="C79" s="159" t="s">
        <v>2043</v>
      </c>
      <c r="D79" s="159" t="s">
        <v>33</v>
      </c>
      <c r="E79" s="159" t="s">
        <v>2044</v>
      </c>
      <c r="F79" s="161">
        <v>0</v>
      </c>
    </row>
    <row r="80" spans="1:6" x14ac:dyDescent="0.25">
      <c r="A80" s="159" t="s">
        <v>2045</v>
      </c>
      <c r="B80" s="159" t="s">
        <v>1968</v>
      </c>
      <c r="C80" s="159" t="s">
        <v>2046</v>
      </c>
      <c r="D80" s="159" t="s">
        <v>33</v>
      </c>
      <c r="E80" s="159" t="s">
        <v>2047</v>
      </c>
      <c r="F80" s="161">
        <v>0</v>
      </c>
    </row>
    <row r="81" spans="1:6" x14ac:dyDescent="0.25">
      <c r="A81" s="159" t="s">
        <v>2048</v>
      </c>
      <c r="B81" s="159" t="s">
        <v>1968</v>
      </c>
      <c r="C81" s="159" t="s">
        <v>2049</v>
      </c>
      <c r="D81" s="159" t="s">
        <v>33</v>
      </c>
      <c r="E81" s="159" t="s">
        <v>1889</v>
      </c>
      <c r="F81" s="161">
        <v>0</v>
      </c>
    </row>
    <row r="82" spans="1:6" x14ac:dyDescent="0.25">
      <c r="A82" s="159" t="s">
        <v>2050</v>
      </c>
      <c r="B82" s="159" t="s">
        <v>1968</v>
      </c>
      <c r="C82" s="159" t="s">
        <v>2051</v>
      </c>
      <c r="D82" s="159" t="s">
        <v>53</v>
      </c>
      <c r="E82" s="159" t="s">
        <v>2052</v>
      </c>
      <c r="F82" s="161">
        <v>0</v>
      </c>
    </row>
    <row r="83" spans="1:6" x14ac:dyDescent="0.25">
      <c r="A83" s="159" t="s">
        <v>2053</v>
      </c>
      <c r="B83" s="159" t="s">
        <v>1968</v>
      </c>
      <c r="C83" s="159" t="s">
        <v>2054</v>
      </c>
      <c r="D83" s="159" t="s">
        <v>10</v>
      </c>
      <c r="E83" s="159" t="s">
        <v>1852</v>
      </c>
      <c r="F83" s="161">
        <v>0</v>
      </c>
    </row>
    <row r="84" spans="1:6" x14ac:dyDescent="0.25">
      <c r="A84" s="159" t="s">
        <v>2055</v>
      </c>
      <c r="B84" s="159" t="s">
        <v>1968</v>
      </c>
      <c r="C84" s="159" t="s">
        <v>2056</v>
      </c>
      <c r="D84" s="159" t="s">
        <v>10</v>
      </c>
      <c r="E84" s="159" t="s">
        <v>81</v>
      </c>
      <c r="F84" s="161">
        <v>0</v>
      </c>
    </row>
    <row r="85" spans="1:6" x14ac:dyDescent="0.25">
      <c r="A85" s="159" t="s">
        <v>2057</v>
      </c>
      <c r="B85" s="159" t="s">
        <v>1968</v>
      </c>
      <c r="C85" s="159" t="s">
        <v>2058</v>
      </c>
      <c r="D85" s="159" t="s">
        <v>10</v>
      </c>
      <c r="E85" s="159" t="s">
        <v>1976</v>
      </c>
      <c r="F85" s="161">
        <v>0</v>
      </c>
    </row>
    <row r="86" spans="1:6" x14ac:dyDescent="0.25">
      <c r="A86" s="159" t="s">
        <v>2059</v>
      </c>
      <c r="B86" s="159" t="s">
        <v>1968</v>
      </c>
      <c r="C86" s="159" t="s">
        <v>558</v>
      </c>
      <c r="D86" s="159" t="s">
        <v>30</v>
      </c>
      <c r="E86" s="159" t="s">
        <v>135</v>
      </c>
      <c r="F86" s="161">
        <v>0</v>
      </c>
    </row>
    <row r="87" spans="1:6" x14ac:dyDescent="0.25">
      <c r="A87" s="159" t="s">
        <v>2060</v>
      </c>
      <c r="B87" s="159" t="s">
        <v>1968</v>
      </c>
      <c r="C87" s="159" t="s">
        <v>2061</v>
      </c>
      <c r="D87" s="159" t="s">
        <v>30</v>
      </c>
      <c r="E87" s="159" t="s">
        <v>2062</v>
      </c>
      <c r="F87" s="161">
        <v>0</v>
      </c>
    </row>
    <row r="88" spans="1:6" x14ac:dyDescent="0.25">
      <c r="A88" s="159" t="s">
        <v>2063</v>
      </c>
      <c r="B88" s="159" t="s">
        <v>1968</v>
      </c>
      <c r="C88" s="159" t="s">
        <v>2064</v>
      </c>
      <c r="D88" s="159" t="s">
        <v>30</v>
      </c>
      <c r="E88" s="159" t="s">
        <v>1860</v>
      </c>
      <c r="F88" s="161">
        <v>0</v>
      </c>
    </row>
    <row r="89" spans="1:6" x14ac:dyDescent="0.25">
      <c r="A89" s="159" t="s">
        <v>2065</v>
      </c>
      <c r="B89" s="159" t="s">
        <v>1968</v>
      </c>
      <c r="C89" s="159" t="s">
        <v>2066</v>
      </c>
      <c r="D89" s="159" t="s">
        <v>16</v>
      </c>
      <c r="E89" s="159" t="s">
        <v>2067</v>
      </c>
      <c r="F89" s="161">
        <v>0</v>
      </c>
    </row>
    <row r="90" spans="1:6" x14ac:dyDescent="0.25">
      <c r="A90" s="159" t="s">
        <v>2068</v>
      </c>
      <c r="B90" s="159" t="s">
        <v>1968</v>
      </c>
      <c r="C90" s="159" t="s">
        <v>2069</v>
      </c>
      <c r="D90" s="159" t="s">
        <v>33</v>
      </c>
      <c r="E90" s="159" t="s">
        <v>260</v>
      </c>
      <c r="F90" s="161">
        <v>0</v>
      </c>
    </row>
    <row r="91" spans="1:6" x14ac:dyDescent="0.25">
      <c r="A91" s="159" t="s">
        <v>2070</v>
      </c>
      <c r="B91" s="159" t="s">
        <v>1968</v>
      </c>
      <c r="C91" s="159" t="s">
        <v>2071</v>
      </c>
      <c r="D91" s="159" t="s">
        <v>10</v>
      </c>
      <c r="E91" s="159" t="s">
        <v>2072</v>
      </c>
      <c r="F91" s="161">
        <v>0</v>
      </c>
    </row>
    <row r="92" spans="1:6" x14ac:dyDescent="0.25">
      <c r="A92" s="159" t="s">
        <v>2073</v>
      </c>
      <c r="B92" s="159" t="s">
        <v>1968</v>
      </c>
      <c r="C92" s="159" t="s">
        <v>2074</v>
      </c>
      <c r="D92" s="159" t="s">
        <v>30</v>
      </c>
      <c r="E92" s="159" t="s">
        <v>2075</v>
      </c>
      <c r="F92" s="161">
        <v>0</v>
      </c>
    </row>
    <row r="93" spans="1:6" x14ac:dyDescent="0.25">
      <c r="A93" s="159" t="s">
        <v>2076</v>
      </c>
      <c r="B93" s="159" t="s">
        <v>1968</v>
      </c>
      <c r="C93" s="159" t="s">
        <v>2077</v>
      </c>
      <c r="D93" s="159" t="s">
        <v>30</v>
      </c>
      <c r="E93" s="159" t="s">
        <v>1860</v>
      </c>
      <c r="F93" s="161">
        <v>0</v>
      </c>
    </row>
    <row r="94" spans="1:6" x14ac:dyDescent="0.25">
      <c r="A94" s="159" t="s">
        <v>2078</v>
      </c>
      <c r="B94" s="159" t="s">
        <v>1968</v>
      </c>
      <c r="C94" s="159" t="s">
        <v>2079</v>
      </c>
      <c r="D94" s="159" t="s">
        <v>10</v>
      </c>
      <c r="E94" s="159" t="s">
        <v>211</v>
      </c>
      <c r="F94" s="161">
        <v>0</v>
      </c>
    </row>
    <row r="95" spans="1:6" x14ac:dyDescent="0.25">
      <c r="A95" s="159" t="s">
        <v>2080</v>
      </c>
      <c r="B95" s="159" t="s">
        <v>1968</v>
      </c>
      <c r="C95" s="159" t="s">
        <v>388</v>
      </c>
      <c r="D95" s="159" t="s">
        <v>53</v>
      </c>
      <c r="E95" s="159" t="s">
        <v>2081</v>
      </c>
      <c r="F95" s="161">
        <v>0</v>
      </c>
    </row>
    <row r="96" spans="1:6" x14ac:dyDescent="0.25">
      <c r="A96" s="159" t="s">
        <v>2082</v>
      </c>
      <c r="B96" s="159" t="s">
        <v>1968</v>
      </c>
      <c r="C96" s="159" t="s">
        <v>2083</v>
      </c>
      <c r="D96" s="159" t="s">
        <v>53</v>
      </c>
      <c r="E96" s="159" t="s">
        <v>2006</v>
      </c>
      <c r="F96" s="161">
        <v>0</v>
      </c>
    </row>
    <row r="97" spans="1:6" x14ac:dyDescent="0.25">
      <c r="A97" s="159" t="s">
        <v>2084</v>
      </c>
      <c r="B97" s="159" t="s">
        <v>1968</v>
      </c>
      <c r="C97" s="159" t="s">
        <v>2085</v>
      </c>
      <c r="D97" s="159" t="s">
        <v>10</v>
      </c>
      <c r="E97" s="159" t="s">
        <v>1845</v>
      </c>
      <c r="F97" s="161">
        <v>0</v>
      </c>
    </row>
    <row r="98" spans="1:6" x14ac:dyDescent="0.25">
      <c r="A98" s="159" t="s">
        <v>2086</v>
      </c>
      <c r="B98" s="159" t="s">
        <v>1968</v>
      </c>
      <c r="C98" s="159" t="s">
        <v>2087</v>
      </c>
      <c r="D98" s="159" t="s">
        <v>43</v>
      </c>
      <c r="E98" s="159" t="s">
        <v>2088</v>
      </c>
      <c r="F98" s="161">
        <v>0</v>
      </c>
    </row>
    <row r="99" spans="1:6" x14ac:dyDescent="0.25">
      <c r="A99" s="159" t="s">
        <v>2089</v>
      </c>
      <c r="B99" s="159" t="s">
        <v>1968</v>
      </c>
      <c r="C99" s="159" t="s">
        <v>2090</v>
      </c>
      <c r="D99" s="159" t="s">
        <v>16</v>
      </c>
      <c r="E99" s="159" t="s">
        <v>16</v>
      </c>
      <c r="F99" s="161">
        <v>0</v>
      </c>
    </row>
    <row r="100" spans="1:6" x14ac:dyDescent="0.25">
      <c r="A100" s="159"/>
      <c r="B100" s="159"/>
      <c r="C100" s="159"/>
      <c r="D100" s="159"/>
      <c r="E100" s="158" t="s">
        <v>2091</v>
      </c>
      <c r="F100" s="162">
        <f t="shared" ref="F100" si="0">SUM(F4:F99)</f>
        <v>9784186.9299999997</v>
      </c>
    </row>
  </sheetData>
  <mergeCells count="2">
    <mergeCell ref="A1:I1"/>
    <mergeCell ref="A2:I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696FE-03EA-49AF-AE3E-31827FF51716}">
  <dimension ref="A1:M842"/>
  <sheetViews>
    <sheetView tabSelected="1" topLeftCell="D1" workbookViewId="0">
      <selection activeCell="D836" sqref="D836"/>
    </sheetView>
  </sheetViews>
  <sheetFormatPr defaultRowHeight="15" x14ac:dyDescent="0.25"/>
  <cols>
    <col min="1" max="1" width="14.140625" customWidth="1"/>
    <col min="2" max="2" width="39.28515625" customWidth="1"/>
    <col min="3" max="3" width="43.5703125" customWidth="1"/>
    <col min="4" max="4" width="57.28515625" bestFit="1" customWidth="1"/>
    <col min="5" max="5" width="35" customWidth="1"/>
    <col min="6" max="6" width="17.140625" customWidth="1"/>
    <col min="7" max="7" width="23.5703125" style="156" customWidth="1"/>
    <col min="8" max="8" width="11" bestFit="1" customWidth="1"/>
    <col min="9" max="9" width="22.7109375" bestFit="1" customWidth="1"/>
    <col min="10" max="10" width="6.140625" customWidth="1"/>
    <col min="11" max="11" width="29.7109375" style="232" bestFit="1" customWidth="1"/>
    <col min="12" max="12" width="12.5703125" style="232" bestFit="1" customWidth="1"/>
    <col min="13" max="13" width="9.140625" style="232"/>
  </cols>
  <sheetData>
    <row r="1" spans="1:13" s="4" customFormat="1" ht="23.45" customHeight="1" x14ac:dyDescent="0.25">
      <c r="A1" s="254" t="s">
        <v>2094</v>
      </c>
      <c r="B1" s="255"/>
      <c r="C1" s="255"/>
      <c r="D1" s="255"/>
      <c r="E1" s="255"/>
      <c r="F1" s="255"/>
      <c r="G1" s="255"/>
      <c r="H1" s="255"/>
      <c r="I1" s="255"/>
      <c r="K1" s="230"/>
      <c r="L1" s="230"/>
      <c r="M1" s="230"/>
    </row>
    <row r="2" spans="1:13" s="4" customFormat="1" ht="30.75" customHeight="1" x14ac:dyDescent="0.25">
      <c r="A2" s="256" t="s">
        <v>2257</v>
      </c>
      <c r="B2" s="257"/>
      <c r="C2" s="257"/>
      <c r="D2" s="257"/>
      <c r="E2" s="257"/>
      <c r="F2" s="257"/>
      <c r="G2" s="257"/>
      <c r="H2" s="257"/>
      <c r="I2" s="257"/>
      <c r="K2" s="230"/>
      <c r="L2" s="230"/>
      <c r="M2" s="230"/>
    </row>
    <row r="3" spans="1:13" s="166" customFormat="1" ht="15.75" x14ac:dyDescent="0.25">
      <c r="A3" s="225" t="s">
        <v>0</v>
      </c>
      <c r="B3" s="225" t="s">
        <v>583</v>
      </c>
      <c r="C3" s="225" t="s">
        <v>3</v>
      </c>
      <c r="D3" s="225" t="s">
        <v>2097</v>
      </c>
      <c r="E3" s="225" t="s">
        <v>582</v>
      </c>
      <c r="F3" s="225" t="s">
        <v>1</v>
      </c>
      <c r="G3" s="226" t="s">
        <v>2098</v>
      </c>
      <c r="H3" s="225" t="s">
        <v>7</v>
      </c>
      <c r="I3" s="227" t="s">
        <v>2325</v>
      </c>
      <c r="J3" s="228"/>
      <c r="K3" s="227" t="s">
        <v>2099</v>
      </c>
      <c r="L3" s="231"/>
      <c r="M3" s="232"/>
    </row>
    <row r="4" spans="1:13" x14ac:dyDescent="0.25">
      <c r="A4" s="159" t="s">
        <v>2260</v>
      </c>
      <c r="B4" s="159" t="s">
        <v>643</v>
      </c>
      <c r="C4" s="159" t="s">
        <v>2261</v>
      </c>
      <c r="D4" s="159" t="s">
        <v>2262</v>
      </c>
      <c r="E4" s="159" t="s">
        <v>612</v>
      </c>
      <c r="F4" s="159" t="s">
        <v>53</v>
      </c>
      <c r="G4" s="167">
        <v>43910.399999999994</v>
      </c>
      <c r="H4" s="168">
        <v>44335</v>
      </c>
      <c r="I4" s="159" t="s">
        <v>2325</v>
      </c>
      <c r="J4" s="229"/>
      <c r="K4" s="175" t="s">
        <v>16</v>
      </c>
      <c r="L4" s="233">
        <f>SUMIF($F$4:$F$841,K4,$G$4:$G$841)</f>
        <v>2446721.2200000002</v>
      </c>
    </row>
    <row r="5" spans="1:13" x14ac:dyDescent="0.25">
      <c r="A5" s="159" t="s">
        <v>2263</v>
      </c>
      <c r="B5" s="159" t="s">
        <v>643</v>
      </c>
      <c r="C5" s="159" t="s">
        <v>2261</v>
      </c>
      <c r="D5" s="159" t="s">
        <v>2262</v>
      </c>
      <c r="E5" s="159" t="s">
        <v>612</v>
      </c>
      <c r="F5" s="159" t="s">
        <v>53</v>
      </c>
      <c r="G5" s="167">
        <v>7263</v>
      </c>
      <c r="H5" s="168">
        <v>44335</v>
      </c>
      <c r="I5" s="159" t="s">
        <v>2325</v>
      </c>
      <c r="J5" s="229"/>
      <c r="K5" s="175" t="s">
        <v>53</v>
      </c>
      <c r="L5" s="233">
        <f>SUMIF($F$4:$F$841,K5,$G$4:$G$841)</f>
        <v>459268.83999999997</v>
      </c>
    </row>
    <row r="6" spans="1:13" x14ac:dyDescent="0.25">
      <c r="A6" s="159" t="s">
        <v>2264</v>
      </c>
      <c r="B6" s="159" t="s">
        <v>719</v>
      </c>
      <c r="C6" s="159" t="s">
        <v>1180</v>
      </c>
      <c r="D6" s="159" t="s">
        <v>1181</v>
      </c>
      <c r="E6" s="159" t="s">
        <v>624</v>
      </c>
      <c r="F6" s="159" t="s">
        <v>10</v>
      </c>
      <c r="G6" s="167">
        <v>43869.919999999998</v>
      </c>
      <c r="H6" s="168">
        <v>44335</v>
      </c>
      <c r="I6" s="159" t="s">
        <v>2325</v>
      </c>
      <c r="J6" s="229"/>
      <c r="K6" s="175" t="s">
        <v>10</v>
      </c>
      <c r="L6" s="233">
        <f>SUMIF($F$4:$F$841,K6,$G$4:$G$841)</f>
        <v>3298100.2199999997</v>
      </c>
    </row>
    <row r="7" spans="1:13" x14ac:dyDescent="0.25">
      <c r="A7" s="159" t="s">
        <v>2265</v>
      </c>
      <c r="B7" s="159" t="s">
        <v>719</v>
      </c>
      <c r="C7" s="159" t="s">
        <v>1180</v>
      </c>
      <c r="D7" s="159" t="s">
        <v>1181</v>
      </c>
      <c r="E7" s="159" t="s">
        <v>632</v>
      </c>
      <c r="F7" s="159" t="s">
        <v>10</v>
      </c>
      <c r="G7" s="167">
        <v>2506.08</v>
      </c>
      <c r="H7" s="168">
        <v>44335</v>
      </c>
      <c r="I7" s="159" t="s">
        <v>2325</v>
      </c>
      <c r="J7" s="229"/>
      <c r="K7" s="175" t="s">
        <v>33</v>
      </c>
      <c r="L7" s="233">
        <f>SUMIF($F$4:$F$841,K7,$G$4:$G$841)</f>
        <v>1523916.774</v>
      </c>
    </row>
    <row r="8" spans="1:13" x14ac:dyDescent="0.25">
      <c r="A8" s="159" t="s">
        <v>2266</v>
      </c>
      <c r="B8" s="159" t="s">
        <v>719</v>
      </c>
      <c r="C8" s="159" t="s">
        <v>1180</v>
      </c>
      <c r="D8" s="159" t="s">
        <v>1181</v>
      </c>
      <c r="E8" s="159" t="s">
        <v>615</v>
      </c>
      <c r="F8" s="159" t="s">
        <v>10</v>
      </c>
      <c r="G8" s="167">
        <v>1670.7399999999998</v>
      </c>
      <c r="H8" s="168">
        <v>44335</v>
      </c>
      <c r="I8" s="159" t="s">
        <v>2325</v>
      </c>
      <c r="J8" s="229"/>
      <c r="K8" s="175" t="s">
        <v>30</v>
      </c>
      <c r="L8" s="233">
        <f>SUMIF($F$4:$F$841,K8,$G$4:$G$841)</f>
        <v>6004948.5239999993</v>
      </c>
    </row>
    <row r="9" spans="1:13" x14ac:dyDescent="0.25">
      <c r="A9" s="159" t="s">
        <v>2267</v>
      </c>
      <c r="B9" s="159" t="s">
        <v>719</v>
      </c>
      <c r="C9" s="159" t="s">
        <v>1180</v>
      </c>
      <c r="D9" s="159" t="s">
        <v>1181</v>
      </c>
      <c r="E9" s="159" t="s">
        <v>621</v>
      </c>
      <c r="F9" s="159" t="s">
        <v>10</v>
      </c>
      <c r="G9" s="167">
        <v>3050.37</v>
      </c>
      <c r="H9" s="168">
        <v>44335</v>
      </c>
      <c r="I9" s="159" t="s">
        <v>2325</v>
      </c>
      <c r="J9" s="229"/>
      <c r="K9" s="234" t="s">
        <v>2100</v>
      </c>
      <c r="L9" s="235">
        <f>SUM(L4:L8)</f>
        <v>13732955.577999998</v>
      </c>
    </row>
    <row r="10" spans="1:13" x14ac:dyDescent="0.25">
      <c r="A10" s="159" t="s">
        <v>2268</v>
      </c>
      <c r="B10" s="159" t="s">
        <v>1325</v>
      </c>
      <c r="C10" s="159" t="s">
        <v>1805</v>
      </c>
      <c r="D10" s="159" t="s">
        <v>2269</v>
      </c>
      <c r="E10" s="159" t="s">
        <v>624</v>
      </c>
      <c r="F10" s="159" t="s">
        <v>30</v>
      </c>
      <c r="G10" s="167">
        <v>11471.350000000002</v>
      </c>
      <c r="H10" s="168">
        <v>44335</v>
      </c>
      <c r="I10" s="159" t="s">
        <v>2325</v>
      </c>
      <c r="J10" s="229"/>
      <c r="K10" s="175"/>
    </row>
    <row r="11" spans="1:13" x14ac:dyDescent="0.25">
      <c r="A11" s="159" t="s">
        <v>2270</v>
      </c>
      <c r="B11" s="159" t="s">
        <v>719</v>
      </c>
      <c r="C11" s="159" t="s">
        <v>2271</v>
      </c>
      <c r="D11" s="159" t="s">
        <v>2272</v>
      </c>
      <c r="E11" s="159" t="s">
        <v>587</v>
      </c>
      <c r="F11" s="159" t="s">
        <v>33</v>
      </c>
      <c r="G11" s="167">
        <v>14168.400000000001</v>
      </c>
      <c r="H11" s="168">
        <v>44335</v>
      </c>
      <c r="I11" s="159" t="s">
        <v>2325</v>
      </c>
      <c r="J11" s="229"/>
      <c r="K11" s="175" t="s">
        <v>800</v>
      </c>
      <c r="L11" s="233">
        <f>SUMIF($F$4:$F$841,K11,$G$4:$G$841)</f>
        <v>217813.14</v>
      </c>
    </row>
    <row r="12" spans="1:13" x14ac:dyDescent="0.25">
      <c r="A12" s="159" t="s">
        <v>2273</v>
      </c>
      <c r="B12" s="159" t="s">
        <v>719</v>
      </c>
      <c r="C12" s="159" t="s">
        <v>2271</v>
      </c>
      <c r="D12" s="159" t="s">
        <v>2274</v>
      </c>
      <c r="E12" s="159" t="s">
        <v>587</v>
      </c>
      <c r="F12" s="159" t="s">
        <v>33</v>
      </c>
      <c r="G12" s="167">
        <v>14168.400000000001</v>
      </c>
      <c r="H12" s="168">
        <v>44335</v>
      </c>
      <c r="I12" s="159" t="s">
        <v>2325</v>
      </c>
      <c r="J12" s="229"/>
      <c r="K12" s="234" t="s">
        <v>2101</v>
      </c>
      <c r="L12" s="235">
        <f>L9+L11</f>
        <v>13950768.717999998</v>
      </c>
    </row>
    <row r="13" spans="1:13" x14ac:dyDescent="0.25">
      <c r="A13" s="159" t="s">
        <v>2275</v>
      </c>
      <c r="B13" s="159" t="s">
        <v>853</v>
      </c>
      <c r="C13" s="159" t="s">
        <v>2276</v>
      </c>
      <c r="D13" s="159" t="s">
        <v>2277</v>
      </c>
      <c r="E13" s="159" t="s">
        <v>624</v>
      </c>
      <c r="F13" s="159" t="s">
        <v>16</v>
      </c>
      <c r="G13" s="167">
        <v>36573.14</v>
      </c>
      <c r="H13" s="168">
        <v>44335</v>
      </c>
      <c r="I13" s="159" t="s">
        <v>2325</v>
      </c>
      <c r="J13" s="224"/>
    </row>
    <row r="14" spans="1:13" x14ac:dyDescent="0.25">
      <c r="A14" s="159" t="s">
        <v>2278</v>
      </c>
      <c r="B14" s="159" t="s">
        <v>719</v>
      </c>
      <c r="C14" s="159" t="s">
        <v>735</v>
      </c>
      <c r="D14" s="159" t="s">
        <v>743</v>
      </c>
      <c r="E14" s="159" t="s">
        <v>612</v>
      </c>
      <c r="F14" s="159" t="s">
        <v>10</v>
      </c>
      <c r="G14" s="167">
        <v>10285.199999999999</v>
      </c>
      <c r="H14" s="168">
        <v>44335</v>
      </c>
      <c r="I14" s="159" t="s">
        <v>2325</v>
      </c>
      <c r="J14" s="224"/>
    </row>
    <row r="15" spans="1:13" x14ac:dyDescent="0.25">
      <c r="A15" s="159" t="s">
        <v>2279</v>
      </c>
      <c r="B15" s="159" t="s">
        <v>643</v>
      </c>
      <c r="C15" s="159" t="s">
        <v>2280</v>
      </c>
      <c r="D15" s="159" t="s">
        <v>2281</v>
      </c>
      <c r="E15" s="159" t="s">
        <v>624</v>
      </c>
      <c r="F15" s="159" t="s">
        <v>53</v>
      </c>
      <c r="G15" s="167">
        <v>135599.74</v>
      </c>
      <c r="H15" s="168">
        <v>44335</v>
      </c>
      <c r="I15" s="159" t="s">
        <v>2325</v>
      </c>
      <c r="J15" s="224"/>
    </row>
    <row r="16" spans="1:13" x14ac:dyDescent="0.25">
      <c r="A16" s="159" t="s">
        <v>2282</v>
      </c>
      <c r="B16" s="159" t="s">
        <v>643</v>
      </c>
      <c r="C16" s="159" t="s">
        <v>1737</v>
      </c>
      <c r="D16" s="159" t="s">
        <v>1738</v>
      </c>
      <c r="E16" s="159" t="s">
        <v>2283</v>
      </c>
      <c r="F16" s="159" t="s">
        <v>30</v>
      </c>
      <c r="G16" s="167">
        <v>6646.93</v>
      </c>
      <c r="H16" s="168">
        <v>44536</v>
      </c>
      <c r="I16" s="159" t="s">
        <v>2325</v>
      </c>
      <c r="J16" s="224"/>
    </row>
    <row r="17" spans="1:10" x14ac:dyDescent="0.25">
      <c r="A17" s="159" t="s">
        <v>2284</v>
      </c>
      <c r="B17" s="159" t="s">
        <v>643</v>
      </c>
      <c r="C17" s="159" t="s">
        <v>1737</v>
      </c>
      <c r="D17" s="159" t="s">
        <v>1738</v>
      </c>
      <c r="E17" s="159" t="s">
        <v>2283</v>
      </c>
      <c r="F17" s="159" t="s">
        <v>30</v>
      </c>
      <c r="G17" s="167">
        <v>50839.3</v>
      </c>
      <c r="H17" s="168">
        <v>44536</v>
      </c>
      <c r="I17" s="159" t="s">
        <v>2325</v>
      </c>
      <c r="J17" s="224"/>
    </row>
    <row r="18" spans="1:10" x14ac:dyDescent="0.25">
      <c r="A18" s="159" t="s">
        <v>2285</v>
      </c>
      <c r="B18" s="159" t="s">
        <v>588</v>
      </c>
      <c r="C18" s="159" t="s">
        <v>2286</v>
      </c>
      <c r="D18" s="159" t="s">
        <v>2287</v>
      </c>
      <c r="E18" s="159" t="s">
        <v>2288</v>
      </c>
      <c r="F18" s="159" t="s">
        <v>30</v>
      </c>
      <c r="G18" s="167">
        <v>33429.83</v>
      </c>
      <c r="H18" s="168">
        <v>44536</v>
      </c>
      <c r="I18" s="159" t="s">
        <v>2325</v>
      </c>
      <c r="J18" s="224"/>
    </row>
    <row r="19" spans="1:10" x14ac:dyDescent="0.25">
      <c r="A19" s="159" t="s">
        <v>2289</v>
      </c>
      <c r="B19" s="159" t="s">
        <v>719</v>
      </c>
      <c r="C19" s="159" t="s">
        <v>2290</v>
      </c>
      <c r="D19" s="159" t="s">
        <v>2291</v>
      </c>
      <c r="E19" s="159" t="s">
        <v>615</v>
      </c>
      <c r="F19" s="159" t="s">
        <v>33</v>
      </c>
      <c r="G19" s="167">
        <v>276.39</v>
      </c>
      <c r="H19" s="168">
        <v>44536</v>
      </c>
      <c r="I19" s="159" t="s">
        <v>2325</v>
      </c>
      <c r="J19" s="224"/>
    </row>
    <row r="20" spans="1:10" x14ac:dyDescent="0.25">
      <c r="A20" s="159" t="s">
        <v>2292</v>
      </c>
      <c r="B20" s="159" t="s">
        <v>661</v>
      </c>
      <c r="C20" s="159" t="s">
        <v>1231</v>
      </c>
      <c r="D20" s="159" t="s">
        <v>1231</v>
      </c>
      <c r="E20" s="159" t="s">
        <v>2283</v>
      </c>
      <c r="F20" s="159" t="s">
        <v>800</v>
      </c>
      <c r="G20" s="167">
        <v>8024.9399999999987</v>
      </c>
      <c r="H20" s="168">
        <v>44536</v>
      </c>
      <c r="I20" s="159" t="s">
        <v>2325</v>
      </c>
      <c r="J20" s="224"/>
    </row>
    <row r="21" spans="1:10" x14ac:dyDescent="0.25">
      <c r="A21" s="159" t="s">
        <v>2293</v>
      </c>
      <c r="B21" s="159" t="s">
        <v>719</v>
      </c>
      <c r="C21" s="159" t="s">
        <v>2294</v>
      </c>
      <c r="D21" s="159" t="s">
        <v>2295</v>
      </c>
      <c r="E21" s="159" t="s">
        <v>624</v>
      </c>
      <c r="F21" s="159" t="s">
        <v>30</v>
      </c>
      <c r="G21" s="167">
        <v>6456.880000000001</v>
      </c>
      <c r="H21" s="168">
        <v>44536</v>
      </c>
      <c r="I21" s="159" t="s">
        <v>2325</v>
      </c>
      <c r="J21" s="224"/>
    </row>
    <row r="22" spans="1:10" x14ac:dyDescent="0.25">
      <c r="A22" s="159" t="s">
        <v>2296</v>
      </c>
      <c r="B22" s="159" t="s">
        <v>2299</v>
      </c>
      <c r="C22" s="159" t="s">
        <v>2297</v>
      </c>
      <c r="D22" s="159" t="s">
        <v>2298</v>
      </c>
      <c r="E22" s="159" t="s">
        <v>624</v>
      </c>
      <c r="F22" s="159" t="s">
        <v>10</v>
      </c>
      <c r="G22" s="167">
        <v>23729.590000000004</v>
      </c>
      <c r="H22" s="168">
        <v>44536</v>
      </c>
      <c r="I22" s="159" t="s">
        <v>2325</v>
      </c>
      <c r="J22" s="224"/>
    </row>
    <row r="23" spans="1:10" x14ac:dyDescent="0.25">
      <c r="A23" s="159" t="s">
        <v>2300</v>
      </c>
      <c r="B23" s="159" t="s">
        <v>2299</v>
      </c>
      <c r="C23" s="159" t="s">
        <v>2297</v>
      </c>
      <c r="D23" s="159" t="s">
        <v>2301</v>
      </c>
      <c r="E23" s="159" t="s">
        <v>624</v>
      </c>
      <c r="F23" s="159" t="s">
        <v>10</v>
      </c>
      <c r="G23" s="167">
        <v>8601.7799999999988</v>
      </c>
      <c r="H23" s="168">
        <v>44536</v>
      </c>
      <c r="I23" s="159" t="s">
        <v>2325</v>
      </c>
      <c r="J23" s="224"/>
    </row>
    <row r="24" spans="1:10" x14ac:dyDescent="0.25">
      <c r="A24" s="159" t="s">
        <v>2302</v>
      </c>
      <c r="B24" s="159" t="s">
        <v>643</v>
      </c>
      <c r="C24" s="159" t="s">
        <v>2303</v>
      </c>
      <c r="D24" s="159" t="s">
        <v>2304</v>
      </c>
      <c r="E24" s="159" t="s">
        <v>2283</v>
      </c>
      <c r="F24" s="159" t="s">
        <v>10</v>
      </c>
      <c r="G24" s="167">
        <v>51553.67</v>
      </c>
      <c r="H24" s="168">
        <v>44536</v>
      </c>
      <c r="I24" s="159" t="s">
        <v>2325</v>
      </c>
      <c r="J24" s="224"/>
    </row>
    <row r="25" spans="1:10" x14ac:dyDescent="0.25">
      <c r="A25" s="159" t="s">
        <v>2305</v>
      </c>
      <c r="B25" s="159" t="s">
        <v>661</v>
      </c>
      <c r="C25" s="159" t="s">
        <v>2306</v>
      </c>
      <c r="D25" s="159" t="s">
        <v>2307</v>
      </c>
      <c r="E25" s="159" t="s">
        <v>2283</v>
      </c>
      <c r="F25" s="159" t="s">
        <v>10</v>
      </c>
      <c r="G25" s="167">
        <v>3682.4300000000003</v>
      </c>
      <c r="H25" s="168">
        <v>44536</v>
      </c>
      <c r="I25" s="159" t="s">
        <v>2325</v>
      </c>
      <c r="J25" s="224"/>
    </row>
    <row r="26" spans="1:10" x14ac:dyDescent="0.25">
      <c r="A26" s="159" t="s">
        <v>2308</v>
      </c>
      <c r="B26" s="159" t="s">
        <v>661</v>
      </c>
      <c r="C26" s="159" t="s">
        <v>2306</v>
      </c>
      <c r="D26" s="159" t="s">
        <v>2309</v>
      </c>
      <c r="E26" s="159" t="s">
        <v>2283</v>
      </c>
      <c r="F26" s="159" t="s">
        <v>10</v>
      </c>
      <c r="G26" s="167">
        <v>1959.5299999999997</v>
      </c>
      <c r="H26" s="168">
        <v>44536</v>
      </c>
      <c r="I26" s="159" t="s">
        <v>2325</v>
      </c>
      <c r="J26" s="224"/>
    </row>
    <row r="27" spans="1:10" x14ac:dyDescent="0.25">
      <c r="A27" s="159" t="s">
        <v>2310</v>
      </c>
      <c r="B27" s="159" t="s">
        <v>661</v>
      </c>
      <c r="C27" s="159" t="s">
        <v>2306</v>
      </c>
      <c r="D27" s="159" t="s">
        <v>2311</v>
      </c>
      <c r="E27" s="159" t="s">
        <v>2283</v>
      </c>
      <c r="F27" s="159" t="s">
        <v>10</v>
      </c>
      <c r="G27" s="167">
        <v>1110.9000000000001</v>
      </c>
      <c r="H27" s="168">
        <v>44536</v>
      </c>
      <c r="I27" s="159" t="s">
        <v>2325</v>
      </c>
      <c r="J27" s="224"/>
    </row>
    <row r="28" spans="1:10" x14ac:dyDescent="0.25">
      <c r="A28" s="159" t="s">
        <v>2312</v>
      </c>
      <c r="B28" s="159" t="s">
        <v>661</v>
      </c>
      <c r="C28" s="159" t="s">
        <v>2306</v>
      </c>
      <c r="D28" s="159" t="s">
        <v>2311</v>
      </c>
      <c r="E28" s="159" t="s">
        <v>2283</v>
      </c>
      <c r="F28" s="159" t="s">
        <v>10</v>
      </c>
      <c r="G28" s="167">
        <v>431.31999999999994</v>
      </c>
      <c r="H28" s="168">
        <v>44536</v>
      </c>
      <c r="I28" s="159" t="s">
        <v>2325</v>
      </c>
      <c r="J28" s="224"/>
    </row>
    <row r="29" spans="1:10" x14ac:dyDescent="0.25">
      <c r="A29" s="159" t="s">
        <v>2313</v>
      </c>
      <c r="B29" s="159" t="s">
        <v>661</v>
      </c>
      <c r="C29" s="159" t="s">
        <v>2306</v>
      </c>
      <c r="D29" s="159" t="s">
        <v>2309</v>
      </c>
      <c r="E29" s="159" t="s">
        <v>2283</v>
      </c>
      <c r="F29" s="159" t="s">
        <v>10</v>
      </c>
      <c r="G29" s="167">
        <v>433.36</v>
      </c>
      <c r="H29" s="168">
        <v>44536</v>
      </c>
      <c r="I29" s="159" t="s">
        <v>2325</v>
      </c>
      <c r="J29" s="224"/>
    </row>
    <row r="30" spans="1:10" x14ac:dyDescent="0.25">
      <c r="A30" s="159" t="s">
        <v>2314</v>
      </c>
      <c r="B30" s="159" t="s">
        <v>661</v>
      </c>
      <c r="C30" s="159" t="s">
        <v>2306</v>
      </c>
      <c r="D30" s="159" t="s">
        <v>2311</v>
      </c>
      <c r="E30" s="159" t="s">
        <v>2283</v>
      </c>
      <c r="F30" s="159" t="s">
        <v>10</v>
      </c>
      <c r="G30" s="167">
        <v>198.47000000000003</v>
      </c>
      <c r="H30" s="168">
        <v>44536</v>
      </c>
      <c r="I30" s="159" t="s">
        <v>2325</v>
      </c>
      <c r="J30" s="224"/>
    </row>
    <row r="31" spans="1:10" x14ac:dyDescent="0.25">
      <c r="A31" s="159" t="s">
        <v>2315</v>
      </c>
      <c r="B31" s="159" t="s">
        <v>661</v>
      </c>
      <c r="C31" s="159" t="s">
        <v>2306</v>
      </c>
      <c r="D31" s="159" t="s">
        <v>2307</v>
      </c>
      <c r="E31" s="159" t="s">
        <v>2283</v>
      </c>
      <c r="F31" s="159" t="s">
        <v>10</v>
      </c>
      <c r="G31" s="167">
        <v>99.190000000000026</v>
      </c>
      <c r="H31" s="168">
        <v>44536</v>
      </c>
      <c r="I31" s="159" t="s">
        <v>2325</v>
      </c>
      <c r="J31" s="224"/>
    </row>
    <row r="32" spans="1:10" x14ac:dyDescent="0.25">
      <c r="A32" s="159" t="s">
        <v>2316</v>
      </c>
      <c r="B32" s="159" t="s">
        <v>2318</v>
      </c>
      <c r="C32" s="159" t="s">
        <v>1339</v>
      </c>
      <c r="D32" s="159" t="s">
        <v>2317</v>
      </c>
      <c r="E32" s="159" t="s">
        <v>587</v>
      </c>
      <c r="F32" s="159" t="s">
        <v>33</v>
      </c>
      <c r="G32" s="167">
        <v>42811.519999999997</v>
      </c>
      <c r="H32" s="168">
        <v>44536</v>
      </c>
      <c r="I32" s="159" t="s">
        <v>2325</v>
      </c>
      <c r="J32" s="224"/>
    </row>
    <row r="33" spans="1:12" x14ac:dyDescent="0.25">
      <c r="A33" s="159" t="s">
        <v>2319</v>
      </c>
      <c r="B33" s="159" t="s">
        <v>661</v>
      </c>
      <c r="C33" s="159" t="s">
        <v>1339</v>
      </c>
      <c r="D33" s="159" t="s">
        <v>2320</v>
      </c>
      <c r="E33" s="159" t="s">
        <v>587</v>
      </c>
      <c r="F33" s="159" t="s">
        <v>33</v>
      </c>
      <c r="G33" s="167">
        <v>38530.370000000003</v>
      </c>
      <c r="H33" s="168">
        <v>44536</v>
      </c>
      <c r="I33" s="159" t="s">
        <v>2325</v>
      </c>
      <c r="J33" s="224"/>
    </row>
    <row r="34" spans="1:12" x14ac:dyDescent="0.25">
      <c r="A34" s="159" t="s">
        <v>2321</v>
      </c>
      <c r="B34" s="159" t="s">
        <v>753</v>
      </c>
      <c r="C34" s="159" t="s">
        <v>2322</v>
      </c>
      <c r="D34" s="159" t="s">
        <v>2323</v>
      </c>
      <c r="E34" s="159" t="s">
        <v>2283</v>
      </c>
      <c r="F34" s="159" t="s">
        <v>10</v>
      </c>
      <c r="G34" s="167">
        <v>16797.07</v>
      </c>
      <c r="H34" s="168">
        <v>44536</v>
      </c>
      <c r="I34" s="159" t="s">
        <v>2325</v>
      </c>
      <c r="J34" s="224"/>
    </row>
    <row r="35" spans="1:12" x14ac:dyDescent="0.25">
      <c r="A35" s="159" t="s">
        <v>2324</v>
      </c>
      <c r="B35" s="159" t="s">
        <v>719</v>
      </c>
      <c r="C35" s="159" t="s">
        <v>1670</v>
      </c>
      <c r="D35" s="159" t="s">
        <v>1671</v>
      </c>
      <c r="E35" s="159" t="s">
        <v>587</v>
      </c>
      <c r="F35" s="159" t="s">
        <v>10</v>
      </c>
      <c r="G35" s="167">
        <v>18631.97</v>
      </c>
      <c r="H35" s="168">
        <v>44536</v>
      </c>
      <c r="I35" s="159" t="s">
        <v>2325</v>
      </c>
      <c r="J35" s="224"/>
    </row>
    <row r="36" spans="1:12" x14ac:dyDescent="0.25">
      <c r="A36" s="159" t="s">
        <v>584</v>
      </c>
      <c r="B36" s="159" t="s">
        <v>588</v>
      </c>
      <c r="C36" s="159" t="s">
        <v>585</v>
      </c>
      <c r="D36" s="159" t="s">
        <v>586</v>
      </c>
      <c r="E36" s="159" t="s">
        <v>587</v>
      </c>
      <c r="F36" s="159" t="s">
        <v>10</v>
      </c>
      <c r="G36" s="167">
        <v>32319</v>
      </c>
      <c r="H36" s="168">
        <v>44540</v>
      </c>
      <c r="I36" s="159"/>
    </row>
    <row r="37" spans="1:12" x14ac:dyDescent="0.25">
      <c r="A37" s="159" t="s">
        <v>589</v>
      </c>
      <c r="B37" s="159" t="s">
        <v>588</v>
      </c>
      <c r="C37" s="159" t="s">
        <v>585</v>
      </c>
      <c r="D37" s="159" t="s">
        <v>586</v>
      </c>
      <c r="E37" s="159" t="s">
        <v>587</v>
      </c>
      <c r="F37" s="159" t="s">
        <v>10</v>
      </c>
      <c r="G37" s="167">
        <v>30550.799999999999</v>
      </c>
      <c r="H37" s="168">
        <v>44540</v>
      </c>
      <c r="I37" s="159"/>
    </row>
    <row r="38" spans="1:12" x14ac:dyDescent="0.25">
      <c r="A38" s="159" t="s">
        <v>590</v>
      </c>
      <c r="B38" s="159" t="s">
        <v>588</v>
      </c>
      <c r="C38" s="159" t="s">
        <v>585</v>
      </c>
      <c r="D38" s="159" t="s">
        <v>591</v>
      </c>
      <c r="E38" s="159" t="s">
        <v>587</v>
      </c>
      <c r="F38" s="159" t="s">
        <v>10</v>
      </c>
      <c r="G38" s="167">
        <v>22757.4</v>
      </c>
      <c r="H38" s="168">
        <v>44540</v>
      </c>
      <c r="I38" s="159"/>
    </row>
    <row r="39" spans="1:12" x14ac:dyDescent="0.25">
      <c r="A39" s="159" t="s">
        <v>592</v>
      </c>
      <c r="B39" s="159" t="s">
        <v>588</v>
      </c>
      <c r="C39" s="159" t="s">
        <v>593</v>
      </c>
      <c r="D39" s="159" t="s">
        <v>594</v>
      </c>
      <c r="E39" s="159" t="s">
        <v>595</v>
      </c>
      <c r="F39" s="159" t="s">
        <v>30</v>
      </c>
      <c r="G39" s="167">
        <v>5929</v>
      </c>
      <c r="H39" s="168">
        <v>44540</v>
      </c>
      <c r="I39" s="159"/>
    </row>
    <row r="40" spans="1:12" x14ac:dyDescent="0.25">
      <c r="A40" s="159" t="s">
        <v>596</v>
      </c>
      <c r="B40" s="159" t="s">
        <v>588</v>
      </c>
      <c r="C40" s="159" t="s">
        <v>593</v>
      </c>
      <c r="D40" s="159" t="s">
        <v>597</v>
      </c>
      <c r="E40" s="159" t="s">
        <v>598</v>
      </c>
      <c r="F40" s="159" t="s">
        <v>30</v>
      </c>
      <c r="G40" s="167">
        <v>1800</v>
      </c>
      <c r="H40" s="168">
        <v>44540</v>
      </c>
      <c r="I40" s="159"/>
    </row>
    <row r="41" spans="1:12" x14ac:dyDescent="0.25">
      <c r="A41" s="159" t="s">
        <v>599</v>
      </c>
      <c r="B41" s="159" t="s">
        <v>588</v>
      </c>
      <c r="C41" s="159" t="s">
        <v>593</v>
      </c>
      <c r="D41" s="159" t="s">
        <v>594</v>
      </c>
      <c r="E41" s="159" t="s">
        <v>600</v>
      </c>
      <c r="F41" s="159" t="s">
        <v>30</v>
      </c>
      <c r="G41" s="167">
        <v>2567</v>
      </c>
      <c r="H41" s="168">
        <v>44540</v>
      </c>
      <c r="I41" s="159"/>
    </row>
    <row r="42" spans="1:12" x14ac:dyDescent="0.25">
      <c r="A42" s="159" t="s">
        <v>601</v>
      </c>
      <c r="B42" s="159" t="s">
        <v>588</v>
      </c>
      <c r="C42" s="159" t="s">
        <v>593</v>
      </c>
      <c r="D42" s="159" t="s">
        <v>602</v>
      </c>
      <c r="E42" s="159" t="s">
        <v>603</v>
      </c>
      <c r="F42" s="159" t="s">
        <v>30</v>
      </c>
      <c r="G42" s="167">
        <v>29300</v>
      </c>
      <c r="H42" s="168">
        <v>44540</v>
      </c>
      <c r="I42" s="159"/>
    </row>
    <row r="43" spans="1:12" x14ac:dyDescent="0.25">
      <c r="A43" s="159" t="s">
        <v>604</v>
      </c>
      <c r="B43" s="159" t="s">
        <v>588</v>
      </c>
      <c r="C43" s="159" t="s">
        <v>593</v>
      </c>
      <c r="D43" s="159" t="s">
        <v>597</v>
      </c>
      <c r="E43" s="159" t="s">
        <v>595</v>
      </c>
      <c r="F43" s="159" t="s">
        <v>30</v>
      </c>
      <c r="G43" s="167">
        <v>4486</v>
      </c>
      <c r="H43" s="168">
        <v>44540</v>
      </c>
      <c r="I43" s="159"/>
    </row>
    <row r="44" spans="1:12" x14ac:dyDescent="0.25">
      <c r="A44" s="159" t="s">
        <v>605</v>
      </c>
      <c r="B44" s="159" t="s">
        <v>588</v>
      </c>
      <c r="C44" s="159" t="s">
        <v>593</v>
      </c>
      <c r="D44" s="159" t="s">
        <v>597</v>
      </c>
      <c r="E44" s="159" t="s">
        <v>603</v>
      </c>
      <c r="F44" s="159" t="s">
        <v>30</v>
      </c>
      <c r="G44" s="167">
        <v>13242</v>
      </c>
      <c r="H44" s="168">
        <v>44540</v>
      </c>
      <c r="I44" s="159"/>
    </row>
    <row r="45" spans="1:12" x14ac:dyDescent="0.25">
      <c r="A45" s="159" t="s">
        <v>606</v>
      </c>
      <c r="B45" s="159" t="s">
        <v>588</v>
      </c>
      <c r="C45" s="159" t="s">
        <v>593</v>
      </c>
      <c r="D45" s="159" t="s">
        <v>602</v>
      </c>
      <c r="E45" s="159" t="s">
        <v>600</v>
      </c>
      <c r="F45" s="159" t="s">
        <v>30</v>
      </c>
      <c r="G45" s="167">
        <v>1800</v>
      </c>
      <c r="H45" s="168">
        <v>44540</v>
      </c>
      <c r="I45" s="159"/>
      <c r="L45" s="236"/>
    </row>
    <row r="46" spans="1:12" x14ac:dyDescent="0.25">
      <c r="A46" s="159" t="s">
        <v>607</v>
      </c>
      <c r="B46" s="159" t="s">
        <v>588</v>
      </c>
      <c r="C46" s="159" t="s">
        <v>593</v>
      </c>
      <c r="D46" s="159" t="s">
        <v>594</v>
      </c>
      <c r="E46" s="159" t="s">
        <v>587</v>
      </c>
      <c r="F46" s="159" t="s">
        <v>30</v>
      </c>
      <c r="G46" s="167">
        <v>111000</v>
      </c>
      <c r="H46" s="168">
        <v>44540</v>
      </c>
      <c r="I46" s="159"/>
    </row>
    <row r="47" spans="1:12" x14ac:dyDescent="0.25">
      <c r="A47" s="159" t="s">
        <v>608</v>
      </c>
      <c r="B47" s="159" t="s">
        <v>588</v>
      </c>
      <c r="C47" s="159" t="s">
        <v>593</v>
      </c>
      <c r="D47" s="159" t="s">
        <v>594</v>
      </c>
      <c r="E47" s="159" t="s">
        <v>595</v>
      </c>
      <c r="F47" s="159" t="s">
        <v>30</v>
      </c>
      <c r="G47" s="167">
        <v>39246</v>
      </c>
      <c r="H47" s="168">
        <v>44540</v>
      </c>
      <c r="I47" s="159"/>
    </row>
    <row r="48" spans="1:12" x14ac:dyDescent="0.25">
      <c r="A48" s="159" t="s">
        <v>609</v>
      </c>
      <c r="B48" s="159" t="s">
        <v>588</v>
      </c>
      <c r="C48" s="159" t="s">
        <v>593</v>
      </c>
      <c r="D48" s="159" t="s">
        <v>594</v>
      </c>
      <c r="E48" s="159" t="s">
        <v>610</v>
      </c>
      <c r="F48" s="159" t="s">
        <v>30</v>
      </c>
      <c r="G48" s="167">
        <v>6300</v>
      </c>
      <c r="H48" s="168">
        <v>44540</v>
      </c>
      <c r="I48" s="159"/>
    </row>
    <row r="49" spans="1:9" x14ac:dyDescent="0.25">
      <c r="A49" s="159" t="s">
        <v>611</v>
      </c>
      <c r="B49" s="159" t="s">
        <v>588</v>
      </c>
      <c r="C49" s="159" t="s">
        <v>593</v>
      </c>
      <c r="D49" s="159" t="s">
        <v>594</v>
      </c>
      <c r="E49" s="159" t="s">
        <v>612</v>
      </c>
      <c r="F49" s="159" t="s">
        <v>30</v>
      </c>
      <c r="G49" s="167">
        <v>222000</v>
      </c>
      <c r="H49" s="168">
        <v>44540</v>
      </c>
      <c r="I49" s="159"/>
    </row>
    <row r="50" spans="1:9" x14ac:dyDescent="0.25">
      <c r="A50" s="159" t="s">
        <v>613</v>
      </c>
      <c r="B50" s="159" t="s">
        <v>588</v>
      </c>
      <c r="C50" s="159" t="s">
        <v>593</v>
      </c>
      <c r="D50" s="159" t="s">
        <v>602</v>
      </c>
      <c r="E50" s="159" t="s">
        <v>610</v>
      </c>
      <c r="F50" s="159" t="s">
        <v>30</v>
      </c>
      <c r="G50" s="167">
        <v>3420</v>
      </c>
      <c r="H50" s="168">
        <v>44540</v>
      </c>
      <c r="I50" s="159"/>
    </row>
    <row r="51" spans="1:9" x14ac:dyDescent="0.25">
      <c r="A51" s="159" t="s">
        <v>614</v>
      </c>
      <c r="B51" s="159" t="s">
        <v>588</v>
      </c>
      <c r="C51" s="159" t="s">
        <v>593</v>
      </c>
      <c r="D51" s="159" t="s">
        <v>594</v>
      </c>
      <c r="E51" s="159" t="s">
        <v>615</v>
      </c>
      <c r="F51" s="159" t="s">
        <v>30</v>
      </c>
      <c r="G51" s="167">
        <v>13500</v>
      </c>
      <c r="H51" s="168">
        <v>44540</v>
      </c>
      <c r="I51" s="159"/>
    </row>
    <row r="52" spans="1:9" x14ac:dyDescent="0.25">
      <c r="A52" s="159" t="s">
        <v>616</v>
      </c>
      <c r="B52" s="159" t="s">
        <v>588</v>
      </c>
      <c r="C52" s="159" t="s">
        <v>593</v>
      </c>
      <c r="D52" s="159" t="s">
        <v>597</v>
      </c>
      <c r="E52" s="159" t="s">
        <v>610</v>
      </c>
      <c r="F52" s="159" t="s">
        <v>30</v>
      </c>
      <c r="G52" s="167">
        <v>5400</v>
      </c>
      <c r="H52" s="168">
        <v>44540</v>
      </c>
      <c r="I52" s="159"/>
    </row>
    <row r="53" spans="1:9" x14ac:dyDescent="0.25">
      <c r="A53" s="159" t="s">
        <v>617</v>
      </c>
      <c r="B53" s="159" t="s">
        <v>588</v>
      </c>
      <c r="C53" s="159" t="s">
        <v>593</v>
      </c>
      <c r="D53" s="159" t="s">
        <v>597</v>
      </c>
      <c r="E53" s="159" t="s">
        <v>595</v>
      </c>
      <c r="F53" s="159" t="s">
        <v>30</v>
      </c>
      <c r="G53" s="167">
        <v>40010</v>
      </c>
      <c r="H53" s="168">
        <v>44540</v>
      </c>
      <c r="I53" s="159"/>
    </row>
    <row r="54" spans="1:9" x14ac:dyDescent="0.25">
      <c r="A54" s="159" t="s">
        <v>618</v>
      </c>
      <c r="B54" s="159" t="s">
        <v>588</v>
      </c>
      <c r="C54" s="159" t="s">
        <v>619</v>
      </c>
      <c r="D54" s="159" t="s">
        <v>620</v>
      </c>
      <c r="E54" s="159" t="s">
        <v>621</v>
      </c>
      <c r="F54" s="159" t="s">
        <v>16</v>
      </c>
      <c r="G54" s="167">
        <v>9027</v>
      </c>
      <c r="H54" s="168">
        <v>44540</v>
      </c>
      <c r="I54" s="159"/>
    </row>
    <row r="55" spans="1:9" x14ac:dyDescent="0.25">
      <c r="A55" s="159" t="s">
        <v>622</v>
      </c>
      <c r="B55" s="159" t="s">
        <v>588</v>
      </c>
      <c r="C55" s="159" t="s">
        <v>619</v>
      </c>
      <c r="D55" s="159" t="s">
        <v>620</v>
      </c>
      <c r="E55" s="159" t="s">
        <v>595</v>
      </c>
      <c r="F55" s="159" t="s">
        <v>16</v>
      </c>
      <c r="G55" s="167">
        <v>30000</v>
      </c>
      <c r="H55" s="168">
        <v>44540</v>
      </c>
      <c r="I55" s="159"/>
    </row>
    <row r="56" spans="1:9" x14ac:dyDescent="0.25">
      <c r="A56" s="159" t="s">
        <v>623</v>
      </c>
      <c r="B56" s="159" t="s">
        <v>588</v>
      </c>
      <c r="C56" s="159" t="s">
        <v>619</v>
      </c>
      <c r="D56" s="159" t="s">
        <v>620</v>
      </c>
      <c r="E56" s="159" t="s">
        <v>624</v>
      </c>
      <c r="F56" s="159" t="s">
        <v>16</v>
      </c>
      <c r="G56" s="167">
        <v>149612</v>
      </c>
      <c r="H56" s="168">
        <v>44540</v>
      </c>
      <c r="I56" s="159"/>
    </row>
    <row r="57" spans="1:9" x14ac:dyDescent="0.25">
      <c r="A57" s="159" t="s">
        <v>625</v>
      </c>
      <c r="B57" s="159" t="s">
        <v>588</v>
      </c>
      <c r="C57" s="159" t="s">
        <v>619</v>
      </c>
      <c r="D57" s="159" t="s">
        <v>620</v>
      </c>
      <c r="E57" s="159" t="s">
        <v>595</v>
      </c>
      <c r="F57" s="159" t="s">
        <v>16</v>
      </c>
      <c r="G57" s="167">
        <v>60000</v>
      </c>
      <c r="H57" s="168">
        <v>44540</v>
      </c>
      <c r="I57" s="159"/>
    </row>
    <row r="58" spans="1:9" x14ac:dyDescent="0.25">
      <c r="A58" s="159" t="s">
        <v>626</v>
      </c>
      <c r="B58" s="159" t="s">
        <v>588</v>
      </c>
      <c r="C58" s="159" t="s">
        <v>619</v>
      </c>
      <c r="D58" s="159" t="s">
        <v>620</v>
      </c>
      <c r="E58" s="159" t="s">
        <v>627</v>
      </c>
      <c r="F58" s="159" t="s">
        <v>16</v>
      </c>
      <c r="G58" s="167">
        <v>6000</v>
      </c>
      <c r="H58" s="168">
        <v>44540</v>
      </c>
      <c r="I58" s="159"/>
    </row>
    <row r="59" spans="1:9" x14ac:dyDescent="0.25">
      <c r="A59" s="159" t="s">
        <v>628</v>
      </c>
      <c r="B59" s="159" t="s">
        <v>588</v>
      </c>
      <c r="C59" s="159" t="s">
        <v>619</v>
      </c>
      <c r="D59" s="159" t="s">
        <v>620</v>
      </c>
      <c r="E59" s="159" t="s">
        <v>600</v>
      </c>
      <c r="F59" s="159" t="s">
        <v>16</v>
      </c>
      <c r="G59" s="167">
        <v>836</v>
      </c>
      <c r="H59" s="168">
        <v>44540</v>
      </c>
      <c r="I59" s="159"/>
    </row>
    <row r="60" spans="1:9" x14ac:dyDescent="0.25">
      <c r="A60" s="159" t="s">
        <v>629</v>
      </c>
      <c r="B60" s="159" t="s">
        <v>588</v>
      </c>
      <c r="C60" s="159" t="s">
        <v>630</v>
      </c>
      <c r="D60" s="159" t="s">
        <v>631</v>
      </c>
      <c r="E60" s="159" t="s">
        <v>632</v>
      </c>
      <c r="F60" s="159" t="s">
        <v>16</v>
      </c>
      <c r="G60" s="167">
        <v>933</v>
      </c>
      <c r="H60" s="168">
        <v>44540</v>
      </c>
      <c r="I60" s="159"/>
    </row>
    <row r="61" spans="1:9" x14ac:dyDescent="0.25">
      <c r="A61" s="159" t="s">
        <v>633</v>
      </c>
      <c r="B61" s="159" t="s">
        <v>588</v>
      </c>
      <c r="C61" s="159" t="s">
        <v>630</v>
      </c>
      <c r="D61" s="159" t="s">
        <v>631</v>
      </c>
      <c r="E61" s="159" t="s">
        <v>632</v>
      </c>
      <c r="F61" s="159" t="s">
        <v>16</v>
      </c>
      <c r="G61" s="167">
        <v>927</v>
      </c>
      <c r="H61" s="168">
        <v>44540</v>
      </c>
      <c r="I61" s="159"/>
    </row>
    <row r="62" spans="1:9" x14ac:dyDescent="0.25">
      <c r="A62" s="159" t="s">
        <v>634</v>
      </c>
      <c r="B62" s="159" t="s">
        <v>637</v>
      </c>
      <c r="C62" s="159" t="s">
        <v>635</v>
      </c>
      <c r="D62" s="159" t="s">
        <v>636</v>
      </c>
      <c r="E62" s="159" t="s">
        <v>615</v>
      </c>
      <c r="F62" s="159" t="s">
        <v>16</v>
      </c>
      <c r="G62" s="167">
        <v>3967</v>
      </c>
      <c r="H62" s="168">
        <v>44540</v>
      </c>
      <c r="I62" s="159"/>
    </row>
    <row r="63" spans="1:9" x14ac:dyDescent="0.25">
      <c r="A63" s="159" t="s">
        <v>638</v>
      </c>
      <c r="B63" s="159" t="s">
        <v>637</v>
      </c>
      <c r="C63" s="159" t="s">
        <v>635</v>
      </c>
      <c r="D63" s="159" t="s">
        <v>636</v>
      </c>
      <c r="E63" s="159" t="s">
        <v>621</v>
      </c>
      <c r="F63" s="159" t="s">
        <v>16</v>
      </c>
      <c r="G63" s="167">
        <v>20700</v>
      </c>
      <c r="H63" s="168">
        <v>44540</v>
      </c>
      <c r="I63" s="159"/>
    </row>
    <row r="64" spans="1:9" x14ac:dyDescent="0.25">
      <c r="A64" s="159" t="s">
        <v>639</v>
      </c>
      <c r="B64" s="159" t="s">
        <v>637</v>
      </c>
      <c r="C64" s="159" t="s">
        <v>635</v>
      </c>
      <c r="D64" s="159" t="s">
        <v>636</v>
      </c>
      <c r="E64" s="159" t="s">
        <v>640</v>
      </c>
      <c r="F64" s="159" t="s">
        <v>16</v>
      </c>
      <c r="G64" s="167">
        <v>6175</v>
      </c>
      <c r="H64" s="168">
        <v>44540</v>
      </c>
      <c r="I64" s="159"/>
    </row>
    <row r="65" spans="1:9" x14ac:dyDescent="0.25">
      <c r="A65" s="159" t="s">
        <v>641</v>
      </c>
      <c r="B65" s="159" t="s">
        <v>643</v>
      </c>
      <c r="C65" s="159" t="s">
        <v>635</v>
      </c>
      <c r="D65" s="159" t="s">
        <v>642</v>
      </c>
      <c r="E65" s="159" t="s">
        <v>595</v>
      </c>
      <c r="F65" s="159" t="s">
        <v>16</v>
      </c>
      <c r="G65" s="167">
        <v>1671</v>
      </c>
      <c r="H65" s="168">
        <v>44540</v>
      </c>
      <c r="I65" s="159"/>
    </row>
    <row r="66" spans="1:9" x14ac:dyDescent="0.25">
      <c r="A66" s="159" t="s">
        <v>644</v>
      </c>
      <c r="B66" s="159" t="s">
        <v>643</v>
      </c>
      <c r="C66" s="159" t="s">
        <v>635</v>
      </c>
      <c r="D66" s="159" t="s">
        <v>645</v>
      </c>
      <c r="E66" s="159" t="s">
        <v>621</v>
      </c>
      <c r="F66" s="159" t="s">
        <v>16</v>
      </c>
      <c r="G66" s="167">
        <v>3000</v>
      </c>
      <c r="H66" s="168">
        <v>44540</v>
      </c>
      <c r="I66" s="159"/>
    </row>
    <row r="67" spans="1:9" x14ac:dyDescent="0.25">
      <c r="A67" s="159" t="s">
        <v>646</v>
      </c>
      <c r="B67" s="159" t="s">
        <v>643</v>
      </c>
      <c r="C67" s="159" t="s">
        <v>635</v>
      </c>
      <c r="D67" s="159" t="s">
        <v>645</v>
      </c>
      <c r="E67" s="159" t="s">
        <v>615</v>
      </c>
      <c r="F67" s="159" t="s">
        <v>16</v>
      </c>
      <c r="G67" s="167">
        <v>2100</v>
      </c>
      <c r="H67" s="168">
        <v>44540</v>
      </c>
      <c r="I67" s="159"/>
    </row>
    <row r="68" spans="1:9" x14ac:dyDescent="0.25">
      <c r="A68" s="159" t="s">
        <v>647</v>
      </c>
      <c r="B68" s="159" t="s">
        <v>643</v>
      </c>
      <c r="C68" s="159" t="s">
        <v>635</v>
      </c>
      <c r="D68" s="159" t="s">
        <v>648</v>
      </c>
      <c r="E68" s="159" t="s">
        <v>598</v>
      </c>
      <c r="F68" s="159" t="s">
        <v>16</v>
      </c>
      <c r="G68" s="167">
        <v>1080</v>
      </c>
      <c r="H68" s="168">
        <v>44540</v>
      </c>
      <c r="I68" s="159"/>
    </row>
    <row r="69" spans="1:9" x14ac:dyDescent="0.25">
      <c r="A69" s="159" t="s">
        <v>649</v>
      </c>
      <c r="B69" s="159" t="s">
        <v>643</v>
      </c>
      <c r="C69" s="159" t="s">
        <v>635</v>
      </c>
      <c r="D69" s="159" t="s">
        <v>648</v>
      </c>
      <c r="E69" s="159" t="s">
        <v>624</v>
      </c>
      <c r="F69" s="159" t="s">
        <v>16</v>
      </c>
      <c r="G69" s="167">
        <v>105000</v>
      </c>
      <c r="H69" s="168">
        <v>44540</v>
      </c>
      <c r="I69" s="159"/>
    </row>
    <row r="70" spans="1:9" x14ac:dyDescent="0.25">
      <c r="A70" s="159" t="s">
        <v>650</v>
      </c>
      <c r="B70" s="159" t="s">
        <v>643</v>
      </c>
      <c r="C70" s="159" t="s">
        <v>635</v>
      </c>
      <c r="D70" s="159" t="s">
        <v>648</v>
      </c>
      <c r="E70" s="159" t="s">
        <v>621</v>
      </c>
      <c r="F70" s="159" t="s">
        <v>16</v>
      </c>
      <c r="G70" s="167">
        <v>14100</v>
      </c>
      <c r="H70" s="168">
        <v>44540</v>
      </c>
      <c r="I70" s="159"/>
    </row>
    <row r="71" spans="1:9" x14ac:dyDescent="0.25">
      <c r="A71" s="159" t="s">
        <v>651</v>
      </c>
      <c r="B71" s="159" t="s">
        <v>643</v>
      </c>
      <c r="C71" s="159" t="s">
        <v>635</v>
      </c>
      <c r="D71" s="159" t="s">
        <v>648</v>
      </c>
      <c r="E71" s="159" t="s">
        <v>615</v>
      </c>
      <c r="F71" s="159" t="s">
        <v>16</v>
      </c>
      <c r="G71" s="167">
        <v>7500</v>
      </c>
      <c r="H71" s="168">
        <v>44540</v>
      </c>
      <c r="I71" s="159"/>
    </row>
    <row r="72" spans="1:9" x14ac:dyDescent="0.25">
      <c r="A72" s="159" t="s">
        <v>652</v>
      </c>
      <c r="B72" s="159" t="s">
        <v>643</v>
      </c>
      <c r="C72" s="159" t="s">
        <v>635</v>
      </c>
      <c r="D72" s="159" t="s">
        <v>648</v>
      </c>
      <c r="E72" s="159" t="s">
        <v>627</v>
      </c>
      <c r="F72" s="159" t="s">
        <v>16</v>
      </c>
      <c r="G72" s="167">
        <v>3930</v>
      </c>
      <c r="H72" s="168">
        <v>44540</v>
      </c>
      <c r="I72" s="159"/>
    </row>
    <row r="73" spans="1:9" x14ac:dyDescent="0.25">
      <c r="A73" s="159" t="s">
        <v>653</v>
      </c>
      <c r="B73" s="159" t="s">
        <v>643</v>
      </c>
      <c r="C73" s="159" t="s">
        <v>635</v>
      </c>
      <c r="D73" s="159" t="s">
        <v>642</v>
      </c>
      <c r="E73" s="159" t="s">
        <v>621</v>
      </c>
      <c r="F73" s="159" t="s">
        <v>16</v>
      </c>
      <c r="G73" s="167">
        <v>27000</v>
      </c>
      <c r="H73" s="168">
        <v>44540</v>
      </c>
      <c r="I73" s="159"/>
    </row>
    <row r="74" spans="1:9" x14ac:dyDescent="0.25">
      <c r="A74" s="159" t="s">
        <v>654</v>
      </c>
      <c r="B74" s="159" t="s">
        <v>643</v>
      </c>
      <c r="C74" s="159" t="s">
        <v>635</v>
      </c>
      <c r="D74" s="159" t="s">
        <v>655</v>
      </c>
      <c r="E74" s="159" t="s">
        <v>621</v>
      </c>
      <c r="F74" s="159" t="s">
        <v>16</v>
      </c>
      <c r="G74" s="167">
        <v>2667</v>
      </c>
      <c r="H74" s="168">
        <v>44540</v>
      </c>
      <c r="I74" s="159"/>
    </row>
    <row r="75" spans="1:9" x14ac:dyDescent="0.25">
      <c r="A75" s="159" t="s">
        <v>656</v>
      </c>
      <c r="B75" s="159" t="s">
        <v>643</v>
      </c>
      <c r="C75" s="159" t="s">
        <v>635</v>
      </c>
      <c r="D75" s="159" t="s">
        <v>655</v>
      </c>
      <c r="E75" s="159" t="s">
        <v>640</v>
      </c>
      <c r="F75" s="159" t="s">
        <v>16</v>
      </c>
      <c r="G75" s="167">
        <v>1435</v>
      </c>
      <c r="H75" s="168">
        <v>44540</v>
      </c>
      <c r="I75" s="159"/>
    </row>
    <row r="76" spans="1:9" x14ac:dyDescent="0.25">
      <c r="A76" s="159" t="s">
        <v>657</v>
      </c>
      <c r="B76" s="159" t="s">
        <v>637</v>
      </c>
      <c r="C76" s="159" t="s">
        <v>635</v>
      </c>
      <c r="D76" s="159" t="s">
        <v>658</v>
      </c>
      <c r="E76" s="159" t="s">
        <v>621</v>
      </c>
      <c r="F76" s="159" t="s">
        <v>16</v>
      </c>
      <c r="G76" s="167">
        <v>4500</v>
      </c>
      <c r="H76" s="168">
        <v>44540</v>
      </c>
      <c r="I76" s="159"/>
    </row>
    <row r="77" spans="1:9" x14ac:dyDescent="0.25">
      <c r="A77" s="159" t="s">
        <v>659</v>
      </c>
      <c r="B77" s="159" t="s">
        <v>661</v>
      </c>
      <c r="C77" s="159" t="s">
        <v>635</v>
      </c>
      <c r="D77" s="159" t="s">
        <v>660</v>
      </c>
      <c r="E77" s="159" t="s">
        <v>640</v>
      </c>
      <c r="F77" s="159" t="s">
        <v>16</v>
      </c>
      <c r="G77" s="167">
        <v>3286</v>
      </c>
      <c r="H77" s="168">
        <v>44540</v>
      </c>
      <c r="I77" s="159"/>
    </row>
    <row r="78" spans="1:9" x14ac:dyDescent="0.25">
      <c r="A78" s="159" t="s">
        <v>662</v>
      </c>
      <c r="B78" s="159" t="s">
        <v>637</v>
      </c>
      <c r="C78" s="159" t="s">
        <v>635</v>
      </c>
      <c r="D78" s="159" t="s">
        <v>658</v>
      </c>
      <c r="E78" s="159" t="s">
        <v>627</v>
      </c>
      <c r="F78" s="159" t="s">
        <v>16</v>
      </c>
      <c r="G78" s="167">
        <v>1800</v>
      </c>
      <c r="H78" s="168">
        <v>44540</v>
      </c>
      <c r="I78" s="159"/>
    </row>
    <row r="79" spans="1:9" x14ac:dyDescent="0.25">
      <c r="A79" s="159" t="s">
        <v>663</v>
      </c>
      <c r="B79" s="159" t="s">
        <v>661</v>
      </c>
      <c r="C79" s="159" t="s">
        <v>635</v>
      </c>
      <c r="D79" s="159" t="s">
        <v>664</v>
      </c>
      <c r="E79" s="159" t="s">
        <v>665</v>
      </c>
      <c r="F79" s="159" t="s">
        <v>16</v>
      </c>
      <c r="G79" s="167">
        <v>7920</v>
      </c>
      <c r="H79" s="168">
        <v>44540</v>
      </c>
      <c r="I79" s="159"/>
    </row>
    <row r="80" spans="1:9" x14ac:dyDescent="0.25">
      <c r="A80" s="159" t="s">
        <v>666</v>
      </c>
      <c r="B80" s="159" t="s">
        <v>661</v>
      </c>
      <c r="C80" s="159" t="s">
        <v>635</v>
      </c>
      <c r="D80" s="159" t="s">
        <v>660</v>
      </c>
      <c r="E80" s="159" t="s">
        <v>627</v>
      </c>
      <c r="F80" s="159" t="s">
        <v>16</v>
      </c>
      <c r="G80" s="167">
        <v>3210</v>
      </c>
      <c r="H80" s="168">
        <v>44540</v>
      </c>
      <c r="I80" s="159"/>
    </row>
    <row r="81" spans="1:9" x14ac:dyDescent="0.25">
      <c r="A81" s="159" t="s">
        <v>667</v>
      </c>
      <c r="B81" s="159" t="s">
        <v>661</v>
      </c>
      <c r="C81" s="159" t="s">
        <v>635</v>
      </c>
      <c r="D81" s="159" t="s">
        <v>660</v>
      </c>
      <c r="E81" s="159" t="s">
        <v>621</v>
      </c>
      <c r="F81" s="159" t="s">
        <v>16</v>
      </c>
      <c r="G81" s="167">
        <v>4200</v>
      </c>
      <c r="H81" s="168">
        <v>44540</v>
      </c>
      <c r="I81" s="159"/>
    </row>
    <row r="82" spans="1:9" x14ac:dyDescent="0.25">
      <c r="A82" s="159" t="s">
        <v>668</v>
      </c>
      <c r="B82" s="159" t="s">
        <v>661</v>
      </c>
      <c r="C82" s="159" t="s">
        <v>635</v>
      </c>
      <c r="D82" s="159" t="s">
        <v>664</v>
      </c>
      <c r="E82" s="159" t="s">
        <v>669</v>
      </c>
      <c r="F82" s="159" t="s">
        <v>16</v>
      </c>
      <c r="G82" s="167">
        <v>30000</v>
      </c>
      <c r="H82" s="168">
        <v>44540</v>
      </c>
      <c r="I82" s="159"/>
    </row>
    <row r="83" spans="1:9" x14ac:dyDescent="0.25">
      <c r="A83" s="159" t="s">
        <v>670</v>
      </c>
      <c r="B83" s="159" t="s">
        <v>661</v>
      </c>
      <c r="C83" s="159" t="s">
        <v>635</v>
      </c>
      <c r="D83" s="159" t="s">
        <v>664</v>
      </c>
      <c r="E83" s="159" t="s">
        <v>587</v>
      </c>
      <c r="F83" s="159" t="s">
        <v>16</v>
      </c>
      <c r="G83" s="167">
        <v>36000</v>
      </c>
      <c r="H83" s="168">
        <v>44540</v>
      </c>
      <c r="I83" s="159"/>
    </row>
    <row r="84" spans="1:9" x14ac:dyDescent="0.25">
      <c r="A84" s="159" t="s">
        <v>671</v>
      </c>
      <c r="B84" s="159" t="s">
        <v>661</v>
      </c>
      <c r="C84" s="159" t="s">
        <v>635</v>
      </c>
      <c r="D84" s="159" t="s">
        <v>664</v>
      </c>
      <c r="E84" s="159" t="s">
        <v>672</v>
      </c>
      <c r="F84" s="159" t="s">
        <v>16</v>
      </c>
      <c r="G84" s="167">
        <v>54000</v>
      </c>
      <c r="H84" s="168">
        <v>44540</v>
      </c>
      <c r="I84" s="159"/>
    </row>
    <row r="85" spans="1:9" x14ac:dyDescent="0.25">
      <c r="A85" s="159" t="s">
        <v>673</v>
      </c>
      <c r="B85" s="159" t="s">
        <v>661</v>
      </c>
      <c r="C85" s="159" t="s">
        <v>635</v>
      </c>
      <c r="D85" s="159" t="s">
        <v>664</v>
      </c>
      <c r="E85" s="159" t="s">
        <v>632</v>
      </c>
      <c r="F85" s="159" t="s">
        <v>16</v>
      </c>
      <c r="G85" s="167">
        <v>2400</v>
      </c>
      <c r="H85" s="168">
        <v>44540</v>
      </c>
      <c r="I85" s="159"/>
    </row>
    <row r="86" spans="1:9" x14ac:dyDescent="0.25">
      <c r="A86" s="159" t="s">
        <v>674</v>
      </c>
      <c r="B86" s="159" t="s">
        <v>661</v>
      </c>
      <c r="C86" s="159" t="s">
        <v>635</v>
      </c>
      <c r="D86" s="159" t="s">
        <v>664</v>
      </c>
      <c r="E86" s="159" t="s">
        <v>612</v>
      </c>
      <c r="F86" s="159" t="s">
        <v>16</v>
      </c>
      <c r="G86" s="167">
        <v>49500</v>
      </c>
      <c r="H86" s="168">
        <v>44540</v>
      </c>
      <c r="I86" s="159"/>
    </row>
    <row r="87" spans="1:9" x14ac:dyDescent="0.25">
      <c r="A87" s="159" t="s">
        <v>675</v>
      </c>
      <c r="B87" s="159" t="s">
        <v>661</v>
      </c>
      <c r="C87" s="159" t="s">
        <v>635</v>
      </c>
      <c r="D87" s="159" t="s">
        <v>664</v>
      </c>
      <c r="E87" s="159" t="s">
        <v>621</v>
      </c>
      <c r="F87" s="159" t="s">
        <v>16</v>
      </c>
      <c r="G87" s="167">
        <v>2400</v>
      </c>
      <c r="H87" s="168">
        <v>44540</v>
      </c>
      <c r="I87" s="159"/>
    </row>
    <row r="88" spans="1:9" x14ac:dyDescent="0.25">
      <c r="A88" s="159" t="s">
        <v>676</v>
      </c>
      <c r="B88" s="159" t="s">
        <v>661</v>
      </c>
      <c r="C88" s="159" t="s">
        <v>635</v>
      </c>
      <c r="D88" s="159" t="s">
        <v>677</v>
      </c>
      <c r="E88" s="159" t="s">
        <v>624</v>
      </c>
      <c r="F88" s="159" t="s">
        <v>16</v>
      </c>
      <c r="G88" s="167">
        <v>11400</v>
      </c>
      <c r="H88" s="168">
        <v>44540</v>
      </c>
      <c r="I88" s="159"/>
    </row>
    <row r="89" spans="1:9" x14ac:dyDescent="0.25">
      <c r="A89" s="159" t="s">
        <v>678</v>
      </c>
      <c r="B89" s="159" t="s">
        <v>661</v>
      </c>
      <c r="C89" s="159" t="s">
        <v>635</v>
      </c>
      <c r="D89" s="159" t="s">
        <v>677</v>
      </c>
      <c r="E89" s="159" t="s">
        <v>615</v>
      </c>
      <c r="F89" s="159" t="s">
        <v>16</v>
      </c>
      <c r="G89" s="167">
        <v>3840</v>
      </c>
      <c r="H89" s="168">
        <v>44540</v>
      </c>
      <c r="I89" s="159"/>
    </row>
    <row r="90" spans="1:9" x14ac:dyDescent="0.25">
      <c r="A90" s="159" t="s">
        <v>679</v>
      </c>
      <c r="B90" s="159" t="s">
        <v>661</v>
      </c>
      <c r="C90" s="159" t="s">
        <v>635</v>
      </c>
      <c r="D90" s="159" t="s">
        <v>677</v>
      </c>
      <c r="E90" s="159" t="s">
        <v>621</v>
      </c>
      <c r="F90" s="159" t="s">
        <v>16</v>
      </c>
      <c r="G90" s="167">
        <v>4800</v>
      </c>
      <c r="H90" s="168">
        <v>44540</v>
      </c>
      <c r="I90" s="159"/>
    </row>
    <row r="91" spans="1:9" x14ac:dyDescent="0.25">
      <c r="A91" s="159" t="s">
        <v>680</v>
      </c>
      <c r="B91" s="159" t="s">
        <v>661</v>
      </c>
      <c r="C91" s="159" t="s">
        <v>635</v>
      </c>
      <c r="D91" s="159" t="s">
        <v>664</v>
      </c>
      <c r="E91" s="159" t="s">
        <v>681</v>
      </c>
      <c r="F91" s="159" t="s">
        <v>16</v>
      </c>
      <c r="G91" s="167">
        <v>24000</v>
      </c>
      <c r="H91" s="168">
        <v>44540</v>
      </c>
      <c r="I91" s="159"/>
    </row>
    <row r="92" spans="1:9" x14ac:dyDescent="0.25">
      <c r="A92" s="159" t="s">
        <v>682</v>
      </c>
      <c r="B92" s="159" t="s">
        <v>643</v>
      </c>
      <c r="C92" s="159" t="s">
        <v>635</v>
      </c>
      <c r="D92" s="159" t="s">
        <v>645</v>
      </c>
      <c r="E92" s="159" t="s">
        <v>595</v>
      </c>
      <c r="F92" s="159" t="s">
        <v>16</v>
      </c>
      <c r="G92" s="167">
        <v>439</v>
      </c>
      <c r="H92" s="168">
        <v>44540</v>
      </c>
      <c r="I92" s="159"/>
    </row>
    <row r="93" spans="1:9" x14ac:dyDescent="0.25">
      <c r="A93" s="159" t="s">
        <v>683</v>
      </c>
      <c r="B93" s="159" t="s">
        <v>643</v>
      </c>
      <c r="C93" s="159" t="s">
        <v>635</v>
      </c>
      <c r="D93" s="159" t="s">
        <v>645</v>
      </c>
      <c r="E93" s="159" t="s">
        <v>598</v>
      </c>
      <c r="F93" s="159" t="s">
        <v>16</v>
      </c>
      <c r="G93" s="167">
        <v>150</v>
      </c>
      <c r="H93" s="168">
        <v>44540</v>
      </c>
      <c r="I93" s="159"/>
    </row>
    <row r="94" spans="1:9" x14ac:dyDescent="0.25">
      <c r="A94" s="159" t="s">
        <v>684</v>
      </c>
      <c r="B94" s="159" t="s">
        <v>643</v>
      </c>
      <c r="C94" s="159" t="s">
        <v>635</v>
      </c>
      <c r="D94" s="159" t="s">
        <v>648</v>
      </c>
      <c r="E94" s="159" t="s">
        <v>600</v>
      </c>
      <c r="F94" s="159" t="s">
        <v>16</v>
      </c>
      <c r="G94" s="167">
        <v>480</v>
      </c>
      <c r="H94" s="168">
        <v>44540</v>
      </c>
      <c r="I94" s="159"/>
    </row>
    <row r="95" spans="1:9" x14ac:dyDescent="0.25">
      <c r="A95" s="159" t="s">
        <v>685</v>
      </c>
      <c r="B95" s="159" t="s">
        <v>643</v>
      </c>
      <c r="C95" s="159" t="s">
        <v>635</v>
      </c>
      <c r="D95" s="159" t="s">
        <v>642</v>
      </c>
      <c r="E95" s="159" t="s">
        <v>598</v>
      </c>
      <c r="F95" s="159" t="s">
        <v>16</v>
      </c>
      <c r="G95" s="167">
        <v>150</v>
      </c>
      <c r="H95" s="168">
        <v>44540</v>
      </c>
      <c r="I95" s="159"/>
    </row>
    <row r="96" spans="1:9" x14ac:dyDescent="0.25">
      <c r="A96" s="159" t="s">
        <v>686</v>
      </c>
      <c r="B96" s="159" t="s">
        <v>643</v>
      </c>
      <c r="C96" s="159" t="s">
        <v>635</v>
      </c>
      <c r="D96" s="159" t="s">
        <v>655</v>
      </c>
      <c r="E96" s="159" t="s">
        <v>600</v>
      </c>
      <c r="F96" s="159" t="s">
        <v>16</v>
      </c>
      <c r="G96" s="167">
        <v>42</v>
      </c>
      <c r="H96" s="168">
        <v>44540</v>
      </c>
      <c r="I96" s="159"/>
    </row>
    <row r="97" spans="1:9" x14ac:dyDescent="0.25">
      <c r="A97" s="159" t="s">
        <v>687</v>
      </c>
      <c r="B97" s="159" t="s">
        <v>643</v>
      </c>
      <c r="C97" s="159" t="s">
        <v>635</v>
      </c>
      <c r="D97" s="159" t="s">
        <v>655</v>
      </c>
      <c r="E97" s="159" t="s">
        <v>688</v>
      </c>
      <c r="F97" s="159" t="s">
        <v>16</v>
      </c>
      <c r="G97" s="167">
        <v>900</v>
      </c>
      <c r="H97" s="168">
        <v>44540</v>
      </c>
      <c r="I97" s="159"/>
    </row>
    <row r="98" spans="1:9" x14ac:dyDescent="0.25">
      <c r="A98" s="159" t="s">
        <v>689</v>
      </c>
      <c r="B98" s="159" t="s">
        <v>643</v>
      </c>
      <c r="C98" s="159" t="s">
        <v>635</v>
      </c>
      <c r="D98" s="159" t="s">
        <v>655</v>
      </c>
      <c r="E98" s="159" t="s">
        <v>690</v>
      </c>
      <c r="F98" s="159" t="s">
        <v>16</v>
      </c>
      <c r="G98" s="167">
        <v>31</v>
      </c>
      <c r="H98" s="168">
        <v>44540</v>
      </c>
      <c r="I98" s="159"/>
    </row>
    <row r="99" spans="1:9" x14ac:dyDescent="0.25">
      <c r="A99" s="159" t="s">
        <v>691</v>
      </c>
      <c r="B99" s="159" t="s">
        <v>643</v>
      </c>
      <c r="C99" s="159" t="s">
        <v>635</v>
      </c>
      <c r="D99" s="159" t="s">
        <v>655</v>
      </c>
      <c r="E99" s="159" t="s">
        <v>598</v>
      </c>
      <c r="F99" s="159" t="s">
        <v>16</v>
      </c>
      <c r="G99" s="167">
        <v>150</v>
      </c>
      <c r="H99" s="168">
        <v>44540</v>
      </c>
      <c r="I99" s="159"/>
    </row>
    <row r="100" spans="1:9" x14ac:dyDescent="0.25">
      <c r="A100" s="159" t="s">
        <v>692</v>
      </c>
      <c r="B100" s="159" t="s">
        <v>637</v>
      </c>
      <c r="C100" s="159" t="s">
        <v>635</v>
      </c>
      <c r="D100" s="159" t="s">
        <v>636</v>
      </c>
      <c r="E100" s="159" t="s">
        <v>598</v>
      </c>
      <c r="F100" s="159" t="s">
        <v>16</v>
      </c>
      <c r="G100" s="167">
        <v>270</v>
      </c>
      <c r="H100" s="168">
        <v>44540</v>
      </c>
      <c r="I100" s="159"/>
    </row>
    <row r="101" spans="1:9" x14ac:dyDescent="0.25">
      <c r="A101" s="159" t="s">
        <v>693</v>
      </c>
      <c r="B101" s="159" t="s">
        <v>637</v>
      </c>
      <c r="C101" s="159" t="s">
        <v>635</v>
      </c>
      <c r="D101" s="159" t="s">
        <v>658</v>
      </c>
      <c r="E101" s="159" t="s">
        <v>598</v>
      </c>
      <c r="F101" s="159" t="s">
        <v>16</v>
      </c>
      <c r="G101" s="167">
        <v>150</v>
      </c>
      <c r="H101" s="168">
        <v>44540</v>
      </c>
      <c r="I101" s="159"/>
    </row>
    <row r="102" spans="1:9" x14ac:dyDescent="0.25">
      <c r="A102" s="159" t="s">
        <v>694</v>
      </c>
      <c r="B102" s="159" t="s">
        <v>637</v>
      </c>
      <c r="C102" s="159" t="s">
        <v>635</v>
      </c>
      <c r="D102" s="159" t="s">
        <v>658</v>
      </c>
      <c r="E102" s="159" t="s">
        <v>595</v>
      </c>
      <c r="F102" s="159" t="s">
        <v>16</v>
      </c>
      <c r="G102" s="167">
        <v>254</v>
      </c>
      <c r="H102" s="168">
        <v>44540</v>
      </c>
      <c r="I102" s="159"/>
    </row>
    <row r="103" spans="1:9" x14ac:dyDescent="0.25">
      <c r="A103" s="159" t="s">
        <v>695</v>
      </c>
      <c r="B103" s="159" t="s">
        <v>661</v>
      </c>
      <c r="C103" s="159" t="s">
        <v>635</v>
      </c>
      <c r="D103" s="159" t="s">
        <v>660</v>
      </c>
      <c r="E103" s="159" t="s">
        <v>615</v>
      </c>
      <c r="F103" s="159" t="s">
        <v>16</v>
      </c>
      <c r="G103" s="167">
        <v>136</v>
      </c>
      <c r="H103" s="168">
        <v>44540</v>
      </c>
      <c r="I103" s="159"/>
    </row>
    <row r="104" spans="1:9" x14ac:dyDescent="0.25">
      <c r="A104" s="159" t="s">
        <v>696</v>
      </c>
      <c r="B104" s="159" t="s">
        <v>661</v>
      </c>
      <c r="C104" s="159" t="s">
        <v>635</v>
      </c>
      <c r="D104" s="159" t="s">
        <v>660</v>
      </c>
      <c r="E104" s="159" t="s">
        <v>598</v>
      </c>
      <c r="F104" s="159" t="s">
        <v>16</v>
      </c>
      <c r="G104" s="167">
        <v>150</v>
      </c>
      <c r="H104" s="168">
        <v>44540</v>
      </c>
      <c r="I104" s="159"/>
    </row>
    <row r="105" spans="1:9" x14ac:dyDescent="0.25">
      <c r="A105" s="159" t="s">
        <v>697</v>
      </c>
      <c r="B105" s="159" t="s">
        <v>661</v>
      </c>
      <c r="C105" s="159" t="s">
        <v>635</v>
      </c>
      <c r="D105" s="159" t="s">
        <v>698</v>
      </c>
      <c r="E105" s="159" t="s">
        <v>621</v>
      </c>
      <c r="F105" s="159" t="s">
        <v>16</v>
      </c>
      <c r="G105" s="167">
        <v>600</v>
      </c>
      <c r="H105" s="168">
        <v>44540</v>
      </c>
      <c r="I105" s="159"/>
    </row>
    <row r="106" spans="1:9" x14ac:dyDescent="0.25">
      <c r="A106" s="159" t="s">
        <v>699</v>
      </c>
      <c r="B106" s="159" t="s">
        <v>661</v>
      </c>
      <c r="C106" s="159" t="s">
        <v>635</v>
      </c>
      <c r="D106" s="159" t="s">
        <v>698</v>
      </c>
      <c r="E106" s="159" t="s">
        <v>595</v>
      </c>
      <c r="F106" s="159" t="s">
        <v>16</v>
      </c>
      <c r="G106" s="167">
        <v>300</v>
      </c>
      <c r="H106" s="168">
        <v>44540</v>
      </c>
      <c r="I106" s="159"/>
    </row>
    <row r="107" spans="1:9" x14ac:dyDescent="0.25">
      <c r="A107" s="159" t="s">
        <v>700</v>
      </c>
      <c r="B107" s="159" t="s">
        <v>661</v>
      </c>
      <c r="C107" s="159" t="s">
        <v>635</v>
      </c>
      <c r="D107" s="159" t="s">
        <v>698</v>
      </c>
      <c r="E107" s="159" t="s">
        <v>598</v>
      </c>
      <c r="F107" s="159" t="s">
        <v>16</v>
      </c>
      <c r="G107" s="167">
        <v>60</v>
      </c>
      <c r="H107" s="168">
        <v>44540</v>
      </c>
      <c r="I107" s="159"/>
    </row>
    <row r="108" spans="1:9" x14ac:dyDescent="0.25">
      <c r="A108" s="159" t="s">
        <v>701</v>
      </c>
      <c r="B108" s="159" t="s">
        <v>661</v>
      </c>
      <c r="C108" s="159" t="s">
        <v>635</v>
      </c>
      <c r="D108" s="159" t="s">
        <v>677</v>
      </c>
      <c r="E108" s="159" t="s">
        <v>600</v>
      </c>
      <c r="F108" s="159" t="s">
        <v>16</v>
      </c>
      <c r="G108" s="167">
        <v>120</v>
      </c>
      <c r="H108" s="168">
        <v>44540</v>
      </c>
      <c r="I108" s="159"/>
    </row>
    <row r="109" spans="1:9" x14ac:dyDescent="0.25">
      <c r="A109" s="159" t="s">
        <v>702</v>
      </c>
      <c r="B109" s="159" t="s">
        <v>661</v>
      </c>
      <c r="C109" s="159" t="s">
        <v>635</v>
      </c>
      <c r="D109" s="159" t="s">
        <v>677</v>
      </c>
      <c r="E109" s="159" t="s">
        <v>598</v>
      </c>
      <c r="F109" s="159" t="s">
        <v>16</v>
      </c>
      <c r="G109" s="167">
        <v>150</v>
      </c>
      <c r="H109" s="168">
        <v>44540</v>
      </c>
      <c r="I109" s="159"/>
    </row>
    <row r="110" spans="1:9" x14ac:dyDescent="0.25">
      <c r="A110" s="159" t="s">
        <v>703</v>
      </c>
      <c r="B110" s="159" t="s">
        <v>661</v>
      </c>
      <c r="C110" s="159" t="s">
        <v>635</v>
      </c>
      <c r="D110" s="159" t="s">
        <v>664</v>
      </c>
      <c r="E110" s="159" t="s">
        <v>688</v>
      </c>
      <c r="F110" s="159" t="s">
        <v>16</v>
      </c>
      <c r="G110" s="167">
        <v>697</v>
      </c>
      <c r="H110" s="168">
        <v>44540</v>
      </c>
      <c r="I110" s="159"/>
    </row>
    <row r="111" spans="1:9" x14ac:dyDescent="0.25">
      <c r="A111" s="159" t="s">
        <v>704</v>
      </c>
      <c r="B111" s="159" t="s">
        <v>661</v>
      </c>
      <c r="C111" s="159" t="s">
        <v>635</v>
      </c>
      <c r="D111" s="159" t="s">
        <v>664</v>
      </c>
      <c r="E111" s="159" t="s">
        <v>598</v>
      </c>
      <c r="F111" s="159" t="s">
        <v>16</v>
      </c>
      <c r="G111" s="167">
        <v>150</v>
      </c>
      <c r="H111" s="168">
        <v>44540</v>
      </c>
      <c r="I111" s="159"/>
    </row>
    <row r="112" spans="1:9" x14ac:dyDescent="0.25">
      <c r="A112" s="159" t="s">
        <v>705</v>
      </c>
      <c r="B112" s="159" t="s">
        <v>661</v>
      </c>
      <c r="C112" s="159" t="s">
        <v>635</v>
      </c>
      <c r="D112" s="159" t="s">
        <v>664</v>
      </c>
      <c r="E112" s="159" t="s">
        <v>600</v>
      </c>
      <c r="F112" s="159" t="s">
        <v>16</v>
      </c>
      <c r="G112" s="167">
        <v>480</v>
      </c>
      <c r="H112" s="168">
        <v>44540</v>
      </c>
      <c r="I112" s="159"/>
    </row>
    <row r="113" spans="1:9" x14ac:dyDescent="0.25">
      <c r="A113" s="159" t="s">
        <v>706</v>
      </c>
      <c r="B113" s="159" t="s">
        <v>709</v>
      </c>
      <c r="C113" s="159" t="s">
        <v>707</v>
      </c>
      <c r="D113" s="159" t="s">
        <v>708</v>
      </c>
      <c r="E113" s="159" t="s">
        <v>612</v>
      </c>
      <c r="F113" s="159" t="s">
        <v>16</v>
      </c>
      <c r="G113" s="167">
        <v>20820.96</v>
      </c>
      <c r="H113" s="168">
        <v>44540</v>
      </c>
      <c r="I113" s="159"/>
    </row>
    <row r="114" spans="1:9" x14ac:dyDescent="0.25">
      <c r="A114" s="159" t="s">
        <v>710</v>
      </c>
      <c r="B114" s="159" t="s">
        <v>709</v>
      </c>
      <c r="C114" s="159" t="s">
        <v>707</v>
      </c>
      <c r="D114" s="159" t="s">
        <v>708</v>
      </c>
      <c r="E114" s="159" t="s">
        <v>681</v>
      </c>
      <c r="F114" s="159" t="s">
        <v>16</v>
      </c>
      <c r="G114" s="167">
        <v>503</v>
      </c>
      <c r="H114" s="168">
        <v>44540</v>
      </c>
      <c r="I114" s="159"/>
    </row>
    <row r="115" spans="1:9" x14ac:dyDescent="0.25">
      <c r="A115" s="159" t="s">
        <v>711</v>
      </c>
      <c r="B115" s="159" t="s">
        <v>588</v>
      </c>
      <c r="C115" s="159" t="s">
        <v>712</v>
      </c>
      <c r="D115" s="159" t="s">
        <v>713</v>
      </c>
      <c r="E115" s="159" t="s">
        <v>624</v>
      </c>
      <c r="F115" s="159" t="s">
        <v>30</v>
      </c>
      <c r="G115" s="167">
        <v>255509.6</v>
      </c>
      <c r="H115" s="168">
        <v>44540</v>
      </c>
      <c r="I115" s="159"/>
    </row>
    <row r="116" spans="1:9" x14ac:dyDescent="0.25">
      <c r="A116" s="159" t="s">
        <v>714</v>
      </c>
      <c r="B116" s="159" t="s">
        <v>588</v>
      </c>
      <c r="C116" s="159" t="s">
        <v>712</v>
      </c>
      <c r="D116" s="159" t="s">
        <v>713</v>
      </c>
      <c r="E116" s="159" t="s">
        <v>612</v>
      </c>
      <c r="F116" s="159" t="s">
        <v>30</v>
      </c>
      <c r="G116" s="167">
        <v>244490.4</v>
      </c>
      <c r="H116" s="168">
        <v>44540</v>
      </c>
      <c r="I116" s="159"/>
    </row>
    <row r="117" spans="1:9" x14ac:dyDescent="0.25">
      <c r="A117" s="159" t="s">
        <v>715</v>
      </c>
      <c r="B117" s="159" t="s">
        <v>719</v>
      </c>
      <c r="C117" s="159" t="s">
        <v>716</v>
      </c>
      <c r="D117" s="159" t="s">
        <v>717</v>
      </c>
      <c r="E117" s="159" t="s">
        <v>718</v>
      </c>
      <c r="F117" s="159" t="s">
        <v>53</v>
      </c>
      <c r="G117" s="167">
        <v>18900</v>
      </c>
      <c r="H117" s="168">
        <v>44540</v>
      </c>
      <c r="I117" s="159"/>
    </row>
    <row r="118" spans="1:9" x14ac:dyDescent="0.25">
      <c r="A118" s="159" t="s">
        <v>720</v>
      </c>
      <c r="B118" s="159" t="s">
        <v>719</v>
      </c>
      <c r="C118" s="159" t="s">
        <v>716</v>
      </c>
      <c r="D118" s="159" t="s">
        <v>721</v>
      </c>
      <c r="E118" s="159" t="s">
        <v>632</v>
      </c>
      <c r="F118" s="159" t="s">
        <v>53</v>
      </c>
      <c r="G118" s="167">
        <v>1197.9000000000001</v>
      </c>
      <c r="H118" s="168">
        <v>44540</v>
      </c>
      <c r="I118" s="159"/>
    </row>
    <row r="119" spans="1:9" x14ac:dyDescent="0.25">
      <c r="A119" s="159" t="s">
        <v>722</v>
      </c>
      <c r="B119" s="159" t="s">
        <v>719</v>
      </c>
      <c r="C119" s="159" t="s">
        <v>716</v>
      </c>
      <c r="D119" s="159" t="s">
        <v>723</v>
      </c>
      <c r="E119" s="159" t="s">
        <v>632</v>
      </c>
      <c r="F119" s="159" t="s">
        <v>53</v>
      </c>
      <c r="G119" s="167">
        <v>123</v>
      </c>
      <c r="H119" s="168">
        <v>44540</v>
      </c>
      <c r="I119" s="159"/>
    </row>
    <row r="120" spans="1:9" x14ac:dyDescent="0.25">
      <c r="A120" s="159" t="s">
        <v>724</v>
      </c>
      <c r="B120" s="159" t="s">
        <v>719</v>
      </c>
      <c r="C120" s="159" t="s">
        <v>716</v>
      </c>
      <c r="D120" s="159" t="s">
        <v>723</v>
      </c>
      <c r="E120" s="159" t="s">
        <v>632</v>
      </c>
      <c r="F120" s="159" t="s">
        <v>53</v>
      </c>
      <c r="G120" s="167">
        <v>248</v>
      </c>
      <c r="H120" s="168">
        <v>44540</v>
      </c>
      <c r="I120" s="159"/>
    </row>
    <row r="121" spans="1:9" x14ac:dyDescent="0.25">
      <c r="A121" s="159" t="s">
        <v>725</v>
      </c>
      <c r="B121" s="159" t="s">
        <v>719</v>
      </c>
      <c r="C121" s="159" t="s">
        <v>716</v>
      </c>
      <c r="D121" s="159" t="s">
        <v>726</v>
      </c>
      <c r="E121" s="159" t="s">
        <v>632</v>
      </c>
      <c r="F121" s="159" t="s">
        <v>53</v>
      </c>
      <c r="G121" s="167">
        <v>133</v>
      </c>
      <c r="H121" s="168">
        <v>44540</v>
      </c>
      <c r="I121" s="159"/>
    </row>
    <row r="122" spans="1:9" x14ac:dyDescent="0.25">
      <c r="A122" s="159" t="s">
        <v>727</v>
      </c>
      <c r="B122" s="159" t="s">
        <v>719</v>
      </c>
      <c r="C122" s="159" t="s">
        <v>716</v>
      </c>
      <c r="D122" s="159" t="s">
        <v>726</v>
      </c>
      <c r="E122" s="159" t="s">
        <v>632</v>
      </c>
      <c r="F122" s="159" t="s">
        <v>53</v>
      </c>
      <c r="G122" s="167">
        <v>368</v>
      </c>
      <c r="H122" s="168">
        <v>44540</v>
      </c>
      <c r="I122" s="159"/>
    </row>
    <row r="123" spans="1:9" x14ac:dyDescent="0.25">
      <c r="A123" s="159" t="s">
        <v>728</v>
      </c>
      <c r="B123" s="159" t="s">
        <v>719</v>
      </c>
      <c r="C123" s="159" t="s">
        <v>716</v>
      </c>
      <c r="D123" s="159" t="s">
        <v>729</v>
      </c>
      <c r="E123" s="159" t="s">
        <v>632</v>
      </c>
      <c r="F123" s="159" t="s">
        <v>53</v>
      </c>
      <c r="G123" s="167">
        <v>76</v>
      </c>
      <c r="H123" s="168">
        <v>44540</v>
      </c>
      <c r="I123" s="159"/>
    </row>
    <row r="124" spans="1:9" x14ac:dyDescent="0.25">
      <c r="A124" s="159" t="s">
        <v>730</v>
      </c>
      <c r="B124" s="159" t="s">
        <v>733</v>
      </c>
      <c r="C124" s="159" t="s">
        <v>731</v>
      </c>
      <c r="D124" s="159" t="s">
        <v>732</v>
      </c>
      <c r="E124" s="159" t="s">
        <v>624</v>
      </c>
      <c r="F124" s="159" t="s">
        <v>53</v>
      </c>
      <c r="G124" s="167">
        <v>16200</v>
      </c>
      <c r="H124" s="168">
        <v>44540</v>
      </c>
      <c r="I124" s="159"/>
    </row>
    <row r="125" spans="1:9" x14ac:dyDescent="0.25">
      <c r="A125" s="159" t="s">
        <v>734</v>
      </c>
      <c r="B125" s="159" t="s">
        <v>719</v>
      </c>
      <c r="C125" s="159" t="s">
        <v>735</v>
      </c>
      <c r="D125" s="159" t="s">
        <v>736</v>
      </c>
      <c r="E125" s="159" t="s">
        <v>598</v>
      </c>
      <c r="F125" s="159" t="s">
        <v>10</v>
      </c>
      <c r="G125" s="167">
        <v>150</v>
      </c>
      <c r="H125" s="168">
        <v>44540</v>
      </c>
      <c r="I125" s="159"/>
    </row>
    <row r="126" spans="1:9" x14ac:dyDescent="0.25">
      <c r="A126" s="159" t="s">
        <v>737</v>
      </c>
      <c r="B126" s="159" t="s">
        <v>719</v>
      </c>
      <c r="C126" s="159" t="s">
        <v>735</v>
      </c>
      <c r="D126" s="159" t="s">
        <v>736</v>
      </c>
      <c r="E126" s="159" t="s">
        <v>738</v>
      </c>
      <c r="F126" s="159" t="s">
        <v>10</v>
      </c>
      <c r="G126" s="167">
        <v>600</v>
      </c>
      <c r="H126" s="168">
        <v>44540</v>
      </c>
      <c r="I126" s="159"/>
    </row>
    <row r="127" spans="1:9" x14ac:dyDescent="0.25">
      <c r="A127" s="159" t="s">
        <v>739</v>
      </c>
      <c r="B127" s="159" t="s">
        <v>719</v>
      </c>
      <c r="C127" s="159" t="s">
        <v>735</v>
      </c>
      <c r="D127" s="159" t="s">
        <v>736</v>
      </c>
      <c r="E127" s="159" t="s">
        <v>640</v>
      </c>
      <c r="F127" s="159" t="s">
        <v>10</v>
      </c>
      <c r="G127" s="167">
        <v>456</v>
      </c>
      <c r="H127" s="168">
        <v>44540</v>
      </c>
      <c r="I127" s="159"/>
    </row>
    <row r="128" spans="1:9" x14ac:dyDescent="0.25">
      <c r="A128" s="159" t="s">
        <v>740</v>
      </c>
      <c r="B128" s="159" t="s">
        <v>719</v>
      </c>
      <c r="C128" s="159" t="s">
        <v>735</v>
      </c>
      <c r="D128" s="159" t="s">
        <v>741</v>
      </c>
      <c r="E128" s="159" t="s">
        <v>598</v>
      </c>
      <c r="F128" s="159" t="s">
        <v>10</v>
      </c>
      <c r="G128" s="167">
        <v>40</v>
      </c>
      <c r="H128" s="168">
        <v>44540</v>
      </c>
      <c r="I128" s="159"/>
    </row>
    <row r="129" spans="1:9" x14ac:dyDescent="0.25">
      <c r="A129" s="159" t="s">
        <v>742</v>
      </c>
      <c r="B129" s="159" t="s">
        <v>719</v>
      </c>
      <c r="C129" s="159" t="s">
        <v>735</v>
      </c>
      <c r="D129" s="159" t="s">
        <v>743</v>
      </c>
      <c r="E129" s="159" t="s">
        <v>598</v>
      </c>
      <c r="F129" s="159" t="s">
        <v>10</v>
      </c>
      <c r="G129" s="167">
        <v>180</v>
      </c>
      <c r="H129" s="168">
        <v>44540</v>
      </c>
      <c r="I129" s="159"/>
    </row>
    <row r="130" spans="1:9" x14ac:dyDescent="0.25">
      <c r="A130" s="159" t="s">
        <v>744</v>
      </c>
      <c r="B130" s="159" t="s">
        <v>719</v>
      </c>
      <c r="C130" s="159" t="s">
        <v>735</v>
      </c>
      <c r="D130" s="159" t="s">
        <v>743</v>
      </c>
      <c r="E130" s="159" t="s">
        <v>738</v>
      </c>
      <c r="F130" s="159" t="s">
        <v>10</v>
      </c>
      <c r="G130" s="167">
        <v>56</v>
      </c>
      <c r="H130" s="168">
        <v>44540</v>
      </c>
      <c r="I130" s="159"/>
    </row>
    <row r="131" spans="1:9" x14ac:dyDescent="0.25">
      <c r="A131" s="159" t="s">
        <v>745</v>
      </c>
      <c r="B131" s="159" t="s">
        <v>719</v>
      </c>
      <c r="C131" s="159" t="s">
        <v>735</v>
      </c>
      <c r="D131" s="159" t="s">
        <v>746</v>
      </c>
      <c r="E131" s="159" t="s">
        <v>632</v>
      </c>
      <c r="F131" s="159" t="s">
        <v>10</v>
      </c>
      <c r="G131" s="167">
        <v>417</v>
      </c>
      <c r="H131" s="168">
        <v>44540</v>
      </c>
      <c r="I131" s="159"/>
    </row>
    <row r="132" spans="1:9" x14ac:dyDescent="0.25">
      <c r="A132" s="159" t="s">
        <v>747</v>
      </c>
      <c r="B132" s="159" t="s">
        <v>719</v>
      </c>
      <c r="C132" s="159" t="s">
        <v>735</v>
      </c>
      <c r="D132" s="159" t="s">
        <v>746</v>
      </c>
      <c r="E132" s="159" t="s">
        <v>738</v>
      </c>
      <c r="F132" s="159" t="s">
        <v>10</v>
      </c>
      <c r="G132" s="167">
        <v>269</v>
      </c>
      <c r="H132" s="168">
        <v>44540</v>
      </c>
      <c r="I132" s="159"/>
    </row>
    <row r="133" spans="1:9" x14ac:dyDescent="0.25">
      <c r="A133" s="159" t="s">
        <v>748</v>
      </c>
      <c r="B133" s="159" t="s">
        <v>719</v>
      </c>
      <c r="C133" s="159" t="s">
        <v>735</v>
      </c>
      <c r="D133" s="159" t="s">
        <v>749</v>
      </c>
      <c r="E133" s="159" t="s">
        <v>598</v>
      </c>
      <c r="F133" s="159" t="s">
        <v>10</v>
      </c>
      <c r="G133" s="167">
        <v>150</v>
      </c>
      <c r="H133" s="168">
        <v>44540</v>
      </c>
      <c r="I133" s="159"/>
    </row>
    <row r="134" spans="1:9" x14ac:dyDescent="0.25">
      <c r="A134" s="159" t="s">
        <v>750</v>
      </c>
      <c r="B134" s="159" t="s">
        <v>753</v>
      </c>
      <c r="C134" s="159" t="s">
        <v>751</v>
      </c>
      <c r="D134" s="159" t="s">
        <v>752</v>
      </c>
      <c r="E134" s="159" t="s">
        <v>600</v>
      </c>
      <c r="F134" s="159" t="s">
        <v>30</v>
      </c>
      <c r="G134" s="167">
        <v>3830</v>
      </c>
      <c r="H134" s="168">
        <v>44540</v>
      </c>
      <c r="I134" s="159"/>
    </row>
    <row r="135" spans="1:9" x14ac:dyDescent="0.25">
      <c r="A135" s="159" t="s">
        <v>754</v>
      </c>
      <c r="B135" s="159" t="s">
        <v>753</v>
      </c>
      <c r="C135" s="159" t="s">
        <v>751</v>
      </c>
      <c r="D135" s="159" t="s">
        <v>752</v>
      </c>
      <c r="E135" s="159" t="s">
        <v>669</v>
      </c>
      <c r="F135" s="159" t="s">
        <v>30</v>
      </c>
      <c r="G135" s="167">
        <v>340200</v>
      </c>
      <c r="H135" s="168">
        <v>44540</v>
      </c>
      <c r="I135" s="159"/>
    </row>
    <row r="136" spans="1:9" x14ac:dyDescent="0.25">
      <c r="A136" s="159" t="s">
        <v>755</v>
      </c>
      <c r="B136" s="159" t="s">
        <v>753</v>
      </c>
      <c r="C136" s="159" t="s">
        <v>751</v>
      </c>
      <c r="D136" s="159" t="s">
        <v>752</v>
      </c>
      <c r="E136" s="159" t="s">
        <v>615</v>
      </c>
      <c r="F136" s="159" t="s">
        <v>30</v>
      </c>
      <c r="G136" s="167">
        <v>8461</v>
      </c>
      <c r="H136" s="168">
        <v>44540</v>
      </c>
      <c r="I136" s="159"/>
    </row>
    <row r="137" spans="1:9" x14ac:dyDescent="0.25">
      <c r="A137" s="159" t="s">
        <v>756</v>
      </c>
      <c r="B137" s="159" t="s">
        <v>753</v>
      </c>
      <c r="C137" s="159" t="s">
        <v>751</v>
      </c>
      <c r="D137" s="159" t="s">
        <v>752</v>
      </c>
      <c r="E137" s="159" t="s">
        <v>640</v>
      </c>
      <c r="F137" s="159" t="s">
        <v>30</v>
      </c>
      <c r="G137" s="167">
        <v>12060</v>
      </c>
      <c r="H137" s="168">
        <v>44540</v>
      </c>
      <c r="I137" s="159"/>
    </row>
    <row r="138" spans="1:9" x14ac:dyDescent="0.25">
      <c r="A138" s="159" t="s">
        <v>757</v>
      </c>
      <c r="B138" s="159" t="s">
        <v>753</v>
      </c>
      <c r="C138" s="159" t="s">
        <v>751</v>
      </c>
      <c r="D138" s="159" t="s">
        <v>752</v>
      </c>
      <c r="E138" s="159" t="s">
        <v>627</v>
      </c>
      <c r="F138" s="159" t="s">
        <v>30</v>
      </c>
      <c r="G138" s="167">
        <v>6000</v>
      </c>
      <c r="H138" s="168">
        <v>44540</v>
      </c>
      <c r="I138" s="159"/>
    </row>
    <row r="139" spans="1:9" x14ac:dyDescent="0.25">
      <c r="A139" s="159" t="s">
        <v>758</v>
      </c>
      <c r="B139" s="159" t="s">
        <v>753</v>
      </c>
      <c r="C139" s="159" t="s">
        <v>751</v>
      </c>
      <c r="D139" s="159" t="s">
        <v>752</v>
      </c>
      <c r="E139" s="159" t="s">
        <v>598</v>
      </c>
      <c r="F139" s="159" t="s">
        <v>30</v>
      </c>
      <c r="G139" s="167">
        <v>360</v>
      </c>
      <c r="H139" s="168">
        <v>44540</v>
      </c>
      <c r="I139" s="159"/>
    </row>
    <row r="140" spans="1:9" x14ac:dyDescent="0.25">
      <c r="A140" s="159" t="s">
        <v>759</v>
      </c>
      <c r="B140" s="159" t="s">
        <v>753</v>
      </c>
      <c r="C140" s="159" t="s">
        <v>751</v>
      </c>
      <c r="D140" s="159" t="s">
        <v>752</v>
      </c>
      <c r="E140" s="159" t="s">
        <v>610</v>
      </c>
      <c r="F140" s="159" t="s">
        <v>30</v>
      </c>
      <c r="G140" s="167">
        <v>849</v>
      </c>
      <c r="H140" s="168">
        <v>44540</v>
      </c>
      <c r="I140" s="159"/>
    </row>
    <row r="141" spans="1:9" x14ac:dyDescent="0.25">
      <c r="A141" s="159" t="s">
        <v>760</v>
      </c>
      <c r="B141" s="159" t="s">
        <v>763</v>
      </c>
      <c r="C141" s="159" t="s">
        <v>761</v>
      </c>
      <c r="D141" s="159" t="s">
        <v>762</v>
      </c>
      <c r="E141" s="159" t="s">
        <v>624</v>
      </c>
      <c r="F141" s="159" t="s">
        <v>16</v>
      </c>
      <c r="G141" s="167">
        <v>18000</v>
      </c>
      <c r="H141" s="168">
        <v>44540</v>
      </c>
      <c r="I141" s="159"/>
    </row>
    <row r="142" spans="1:9" x14ac:dyDescent="0.25">
      <c r="A142" s="159" t="s">
        <v>764</v>
      </c>
      <c r="B142" s="159" t="s">
        <v>763</v>
      </c>
      <c r="C142" s="159" t="s">
        <v>765</v>
      </c>
      <c r="D142" s="159" t="s">
        <v>766</v>
      </c>
      <c r="E142" s="159" t="s">
        <v>587</v>
      </c>
      <c r="F142" s="159" t="s">
        <v>30</v>
      </c>
      <c r="G142" s="167">
        <v>1374</v>
      </c>
      <c r="H142" s="168">
        <v>44540</v>
      </c>
      <c r="I142" s="159"/>
    </row>
    <row r="143" spans="1:9" x14ac:dyDescent="0.25">
      <c r="A143" s="159" t="s">
        <v>767</v>
      </c>
      <c r="B143" s="159" t="s">
        <v>763</v>
      </c>
      <c r="C143" s="159" t="s">
        <v>765</v>
      </c>
      <c r="D143" s="159" t="s">
        <v>768</v>
      </c>
      <c r="E143" s="159" t="s">
        <v>769</v>
      </c>
      <c r="F143" s="159" t="s">
        <v>30</v>
      </c>
      <c r="G143" s="167">
        <v>19624.8</v>
      </c>
      <c r="H143" s="168">
        <v>44540</v>
      </c>
      <c r="I143" s="159"/>
    </row>
    <row r="144" spans="1:9" x14ac:dyDescent="0.25">
      <c r="A144" s="159" t="s">
        <v>770</v>
      </c>
      <c r="B144" s="159" t="s">
        <v>763</v>
      </c>
      <c r="C144" s="159" t="s">
        <v>765</v>
      </c>
      <c r="D144" s="159" t="s">
        <v>771</v>
      </c>
      <c r="E144" s="159" t="s">
        <v>669</v>
      </c>
      <c r="F144" s="159" t="s">
        <v>30</v>
      </c>
      <c r="G144" s="167">
        <v>1677</v>
      </c>
      <c r="H144" s="168">
        <v>44540</v>
      </c>
      <c r="I144" s="159"/>
    </row>
    <row r="145" spans="1:9" x14ac:dyDescent="0.25">
      <c r="A145" s="159" t="s">
        <v>772</v>
      </c>
      <c r="B145" s="159" t="s">
        <v>763</v>
      </c>
      <c r="C145" s="159" t="s">
        <v>765</v>
      </c>
      <c r="D145" s="159" t="s">
        <v>768</v>
      </c>
      <c r="E145" s="159" t="s">
        <v>587</v>
      </c>
      <c r="F145" s="159" t="s">
        <v>30</v>
      </c>
      <c r="G145" s="167">
        <v>45198</v>
      </c>
      <c r="H145" s="168">
        <v>44540</v>
      </c>
      <c r="I145" s="159"/>
    </row>
    <row r="146" spans="1:9" x14ac:dyDescent="0.25">
      <c r="A146" s="159" t="s">
        <v>773</v>
      </c>
      <c r="B146" s="159" t="s">
        <v>763</v>
      </c>
      <c r="C146" s="159" t="s">
        <v>765</v>
      </c>
      <c r="D146" s="159" t="s">
        <v>774</v>
      </c>
      <c r="E146" s="159" t="s">
        <v>624</v>
      </c>
      <c r="F146" s="159" t="s">
        <v>30</v>
      </c>
      <c r="G146" s="167">
        <v>3391</v>
      </c>
      <c r="H146" s="168">
        <v>44540</v>
      </c>
      <c r="I146" s="159"/>
    </row>
    <row r="147" spans="1:9" x14ac:dyDescent="0.25">
      <c r="A147" s="159" t="s">
        <v>775</v>
      </c>
      <c r="B147" s="159" t="s">
        <v>763</v>
      </c>
      <c r="C147" s="159" t="s">
        <v>765</v>
      </c>
      <c r="D147" s="159" t="s">
        <v>768</v>
      </c>
      <c r="E147" s="159" t="s">
        <v>669</v>
      </c>
      <c r="F147" s="159" t="s">
        <v>30</v>
      </c>
      <c r="G147" s="167">
        <v>64122.6</v>
      </c>
      <c r="H147" s="168">
        <v>44540</v>
      </c>
      <c r="I147" s="159"/>
    </row>
    <row r="148" spans="1:9" x14ac:dyDescent="0.25">
      <c r="A148" s="159" t="s">
        <v>776</v>
      </c>
      <c r="B148" s="159" t="s">
        <v>763</v>
      </c>
      <c r="C148" s="159" t="s">
        <v>765</v>
      </c>
      <c r="D148" s="159" t="s">
        <v>768</v>
      </c>
      <c r="E148" s="159" t="s">
        <v>600</v>
      </c>
      <c r="F148" s="159" t="s">
        <v>30</v>
      </c>
      <c r="G148" s="167">
        <v>1500</v>
      </c>
      <c r="H148" s="168">
        <v>44540</v>
      </c>
      <c r="I148" s="159"/>
    </row>
    <row r="149" spans="1:9" x14ac:dyDescent="0.25">
      <c r="A149" s="159" t="s">
        <v>777</v>
      </c>
      <c r="B149" s="159" t="s">
        <v>763</v>
      </c>
      <c r="C149" s="159" t="s">
        <v>765</v>
      </c>
      <c r="D149" s="159" t="s">
        <v>771</v>
      </c>
      <c r="E149" s="159" t="s">
        <v>769</v>
      </c>
      <c r="F149" s="159" t="s">
        <v>30</v>
      </c>
      <c r="G149" s="167">
        <v>10053.6</v>
      </c>
      <c r="H149" s="168">
        <v>44540</v>
      </c>
      <c r="I149" s="159"/>
    </row>
    <row r="150" spans="1:9" x14ac:dyDescent="0.25">
      <c r="A150" s="159" t="s">
        <v>778</v>
      </c>
      <c r="B150" s="159" t="s">
        <v>763</v>
      </c>
      <c r="C150" s="159" t="s">
        <v>765</v>
      </c>
      <c r="D150" s="159" t="s">
        <v>779</v>
      </c>
      <c r="E150" s="159" t="s">
        <v>624</v>
      </c>
      <c r="F150" s="159" t="s">
        <v>30</v>
      </c>
      <c r="G150" s="167">
        <v>3797</v>
      </c>
      <c r="H150" s="168">
        <v>44540</v>
      </c>
      <c r="I150" s="159"/>
    </row>
    <row r="151" spans="1:9" x14ac:dyDescent="0.25">
      <c r="A151" s="159" t="s">
        <v>780</v>
      </c>
      <c r="B151" s="159" t="s">
        <v>763</v>
      </c>
      <c r="C151" s="159" t="s">
        <v>765</v>
      </c>
      <c r="D151" s="159" t="s">
        <v>774</v>
      </c>
      <c r="E151" s="159" t="s">
        <v>769</v>
      </c>
      <c r="F151" s="159" t="s">
        <v>30</v>
      </c>
      <c r="G151" s="167">
        <v>7500</v>
      </c>
      <c r="H151" s="168">
        <v>44540</v>
      </c>
      <c r="I151" s="159"/>
    </row>
    <row r="152" spans="1:9" x14ac:dyDescent="0.25">
      <c r="A152" s="159" t="s">
        <v>781</v>
      </c>
      <c r="B152" s="159" t="s">
        <v>763</v>
      </c>
      <c r="C152" s="159" t="s">
        <v>765</v>
      </c>
      <c r="D152" s="159" t="s">
        <v>779</v>
      </c>
      <c r="E152" s="159" t="s">
        <v>669</v>
      </c>
      <c r="F152" s="159" t="s">
        <v>30</v>
      </c>
      <c r="G152" s="167">
        <v>7375.2</v>
      </c>
      <c r="H152" s="168">
        <v>44540</v>
      </c>
      <c r="I152" s="159"/>
    </row>
    <row r="153" spans="1:9" x14ac:dyDescent="0.25">
      <c r="A153" s="159" t="s">
        <v>782</v>
      </c>
      <c r="B153" s="159" t="s">
        <v>763</v>
      </c>
      <c r="C153" s="159" t="s">
        <v>765</v>
      </c>
      <c r="D153" s="159" t="s">
        <v>783</v>
      </c>
      <c r="E153" s="159" t="s">
        <v>769</v>
      </c>
      <c r="F153" s="159" t="s">
        <v>30</v>
      </c>
      <c r="G153" s="167">
        <v>3300</v>
      </c>
      <c r="H153" s="168">
        <v>44540</v>
      </c>
      <c r="I153" s="159"/>
    </row>
    <row r="154" spans="1:9" x14ac:dyDescent="0.25">
      <c r="A154" s="159" t="s">
        <v>784</v>
      </c>
      <c r="B154" s="159" t="s">
        <v>763</v>
      </c>
      <c r="C154" s="159" t="s">
        <v>765</v>
      </c>
      <c r="D154" s="159" t="s">
        <v>783</v>
      </c>
      <c r="E154" s="159" t="s">
        <v>624</v>
      </c>
      <c r="F154" s="159" t="s">
        <v>30</v>
      </c>
      <c r="G154" s="167">
        <v>1500</v>
      </c>
      <c r="H154" s="168">
        <v>44540</v>
      </c>
      <c r="I154" s="159"/>
    </row>
    <row r="155" spans="1:9" x14ac:dyDescent="0.25">
      <c r="A155" s="159" t="s">
        <v>785</v>
      </c>
      <c r="B155" s="159" t="s">
        <v>763</v>
      </c>
      <c r="C155" s="159" t="s">
        <v>765</v>
      </c>
      <c r="D155" s="159" t="s">
        <v>779</v>
      </c>
      <c r="E155" s="159" t="s">
        <v>665</v>
      </c>
      <c r="F155" s="159" t="s">
        <v>30</v>
      </c>
      <c r="G155" s="167">
        <v>10675.8</v>
      </c>
      <c r="H155" s="168">
        <v>44540</v>
      </c>
      <c r="I155" s="159"/>
    </row>
    <row r="156" spans="1:9" x14ac:dyDescent="0.25">
      <c r="A156" s="159" t="s">
        <v>786</v>
      </c>
      <c r="B156" s="159" t="s">
        <v>763</v>
      </c>
      <c r="C156" s="159" t="s">
        <v>765</v>
      </c>
      <c r="D156" s="159" t="s">
        <v>787</v>
      </c>
      <c r="E156" s="159" t="s">
        <v>624</v>
      </c>
      <c r="F156" s="159" t="s">
        <v>30</v>
      </c>
      <c r="G156" s="167">
        <v>2049</v>
      </c>
      <c r="H156" s="168">
        <v>44540</v>
      </c>
      <c r="I156" s="159"/>
    </row>
    <row r="157" spans="1:9" x14ac:dyDescent="0.25">
      <c r="A157" s="159" t="s">
        <v>788</v>
      </c>
      <c r="B157" s="159" t="s">
        <v>763</v>
      </c>
      <c r="C157" s="159" t="s">
        <v>765</v>
      </c>
      <c r="D157" s="159" t="s">
        <v>789</v>
      </c>
      <c r="E157" s="159" t="s">
        <v>587</v>
      </c>
      <c r="F157" s="159" t="s">
        <v>30</v>
      </c>
      <c r="G157" s="167">
        <v>3000</v>
      </c>
      <c r="H157" s="168">
        <v>44540</v>
      </c>
      <c r="I157" s="159"/>
    </row>
    <row r="158" spans="1:9" x14ac:dyDescent="0.25">
      <c r="A158" s="159" t="s">
        <v>790</v>
      </c>
      <c r="B158" s="159" t="s">
        <v>763</v>
      </c>
      <c r="C158" s="159" t="s">
        <v>765</v>
      </c>
      <c r="D158" s="159" t="s">
        <v>791</v>
      </c>
      <c r="E158" s="159" t="s">
        <v>769</v>
      </c>
      <c r="F158" s="159" t="s">
        <v>30</v>
      </c>
      <c r="G158" s="167">
        <v>2100</v>
      </c>
      <c r="H158" s="168">
        <v>44540</v>
      </c>
      <c r="I158" s="159"/>
    </row>
    <row r="159" spans="1:9" x14ac:dyDescent="0.25">
      <c r="A159" s="159" t="s">
        <v>792</v>
      </c>
      <c r="B159" s="159" t="s">
        <v>763</v>
      </c>
      <c r="C159" s="159" t="s">
        <v>765</v>
      </c>
      <c r="D159" s="159" t="s">
        <v>793</v>
      </c>
      <c r="E159" s="159" t="s">
        <v>769</v>
      </c>
      <c r="F159" s="159" t="s">
        <v>30</v>
      </c>
      <c r="G159" s="167">
        <v>4200</v>
      </c>
      <c r="H159" s="168">
        <v>44540</v>
      </c>
      <c r="I159" s="159"/>
    </row>
    <row r="160" spans="1:9" x14ac:dyDescent="0.25">
      <c r="A160" s="159" t="s">
        <v>794</v>
      </c>
      <c r="B160" s="159" t="s">
        <v>763</v>
      </c>
      <c r="C160" s="159" t="s">
        <v>765</v>
      </c>
      <c r="D160" s="159" t="s">
        <v>774</v>
      </c>
      <c r="E160" s="159" t="s">
        <v>587</v>
      </c>
      <c r="F160" s="159" t="s">
        <v>30</v>
      </c>
      <c r="G160" s="167">
        <v>1200</v>
      </c>
      <c r="H160" s="168">
        <v>44540</v>
      </c>
      <c r="I160" s="159"/>
    </row>
    <row r="161" spans="1:9" x14ac:dyDescent="0.25">
      <c r="A161" s="159" t="s">
        <v>795</v>
      </c>
      <c r="B161" s="159" t="s">
        <v>763</v>
      </c>
      <c r="C161" s="159" t="s">
        <v>765</v>
      </c>
      <c r="D161" s="159" t="s">
        <v>779</v>
      </c>
      <c r="E161" s="159" t="s">
        <v>769</v>
      </c>
      <c r="F161" s="159" t="s">
        <v>30</v>
      </c>
      <c r="G161" s="167">
        <v>1862.4</v>
      </c>
      <c r="H161" s="168">
        <v>44540</v>
      </c>
      <c r="I161" s="159"/>
    </row>
    <row r="162" spans="1:9" x14ac:dyDescent="0.25">
      <c r="A162" s="159" t="s">
        <v>796</v>
      </c>
      <c r="B162" s="159" t="s">
        <v>763</v>
      </c>
      <c r="C162" s="159" t="s">
        <v>765</v>
      </c>
      <c r="D162" s="159" t="s">
        <v>779</v>
      </c>
      <c r="E162" s="159" t="s">
        <v>769</v>
      </c>
      <c r="F162" s="159" t="s">
        <v>30</v>
      </c>
      <c r="G162" s="167">
        <v>10576.8</v>
      </c>
      <c r="H162" s="168">
        <v>44540</v>
      </c>
      <c r="I162" s="159"/>
    </row>
    <row r="163" spans="1:9" x14ac:dyDescent="0.25">
      <c r="A163" s="159" t="s">
        <v>797</v>
      </c>
      <c r="B163" s="159" t="s">
        <v>763</v>
      </c>
      <c r="C163" s="159" t="s">
        <v>765</v>
      </c>
      <c r="D163" s="159" t="s">
        <v>779</v>
      </c>
      <c r="E163" s="159" t="s">
        <v>587</v>
      </c>
      <c r="F163" s="159" t="s">
        <v>30</v>
      </c>
      <c r="G163" s="167">
        <v>141</v>
      </c>
      <c r="H163" s="168">
        <v>44540</v>
      </c>
      <c r="I163" s="159"/>
    </row>
    <row r="164" spans="1:9" x14ac:dyDescent="0.25">
      <c r="A164" s="159" t="s">
        <v>798</v>
      </c>
      <c r="B164" s="159" t="s">
        <v>763</v>
      </c>
      <c r="C164" s="159" t="s">
        <v>765</v>
      </c>
      <c r="D164" s="159" t="s">
        <v>793</v>
      </c>
      <c r="E164" s="159" t="s">
        <v>669</v>
      </c>
      <c r="F164" s="159" t="s">
        <v>30</v>
      </c>
      <c r="G164" s="167">
        <v>115</v>
      </c>
      <c r="H164" s="168">
        <v>44540</v>
      </c>
      <c r="I164" s="159"/>
    </row>
    <row r="165" spans="1:9" x14ac:dyDescent="0.25">
      <c r="A165" s="159" t="s">
        <v>799</v>
      </c>
      <c r="B165" s="159" t="s">
        <v>719</v>
      </c>
      <c r="C165" s="159" t="s">
        <v>801</v>
      </c>
      <c r="D165" s="159" t="s">
        <v>802</v>
      </c>
      <c r="E165" s="159" t="s">
        <v>624</v>
      </c>
      <c r="F165" s="159" t="s">
        <v>800</v>
      </c>
      <c r="G165" s="167">
        <v>17056.8</v>
      </c>
      <c r="H165" s="168">
        <v>44540</v>
      </c>
      <c r="I165" s="159"/>
    </row>
    <row r="166" spans="1:9" x14ac:dyDescent="0.25">
      <c r="A166" s="159" t="s">
        <v>803</v>
      </c>
      <c r="B166" s="159" t="s">
        <v>719</v>
      </c>
      <c r="C166" s="159" t="s">
        <v>801</v>
      </c>
      <c r="D166" s="159" t="s">
        <v>802</v>
      </c>
      <c r="E166" s="159" t="s">
        <v>804</v>
      </c>
      <c r="F166" s="159" t="s">
        <v>800</v>
      </c>
      <c r="G166" s="167">
        <v>24242.400000000001</v>
      </c>
      <c r="H166" s="168">
        <v>44540</v>
      </c>
      <c r="I166" s="159"/>
    </row>
    <row r="167" spans="1:9" x14ac:dyDescent="0.25">
      <c r="A167" s="159" t="s">
        <v>805</v>
      </c>
      <c r="B167" s="159" t="s">
        <v>719</v>
      </c>
      <c r="C167" s="159" t="s">
        <v>801</v>
      </c>
      <c r="D167" s="159" t="s">
        <v>806</v>
      </c>
      <c r="E167" s="159" t="s">
        <v>807</v>
      </c>
      <c r="F167" s="159" t="s">
        <v>800</v>
      </c>
      <c r="G167" s="167">
        <v>8520</v>
      </c>
      <c r="H167" s="168">
        <v>44540</v>
      </c>
      <c r="I167" s="159"/>
    </row>
    <row r="168" spans="1:9" x14ac:dyDescent="0.25">
      <c r="A168" s="159" t="s">
        <v>808</v>
      </c>
      <c r="B168" s="159" t="s">
        <v>719</v>
      </c>
      <c r="C168" s="159" t="s">
        <v>801</v>
      </c>
      <c r="D168" s="159" t="s">
        <v>806</v>
      </c>
      <c r="E168" s="159" t="s">
        <v>809</v>
      </c>
      <c r="F168" s="159" t="s">
        <v>800</v>
      </c>
      <c r="G168" s="167">
        <v>1843</v>
      </c>
      <c r="H168" s="168">
        <v>44540</v>
      </c>
      <c r="I168" s="159"/>
    </row>
    <row r="169" spans="1:9" x14ac:dyDescent="0.25">
      <c r="A169" s="159" t="s">
        <v>810</v>
      </c>
      <c r="B169" s="159" t="s">
        <v>719</v>
      </c>
      <c r="C169" s="159" t="s">
        <v>801</v>
      </c>
      <c r="D169" s="159" t="s">
        <v>806</v>
      </c>
      <c r="E169" s="159" t="s">
        <v>624</v>
      </c>
      <c r="F169" s="159" t="s">
        <v>800</v>
      </c>
      <c r="G169" s="167">
        <v>3600</v>
      </c>
      <c r="H169" s="168">
        <v>44540</v>
      </c>
      <c r="I169" s="159"/>
    </row>
    <row r="170" spans="1:9" x14ac:dyDescent="0.25">
      <c r="A170" s="159" t="s">
        <v>811</v>
      </c>
      <c r="B170" s="159" t="s">
        <v>719</v>
      </c>
      <c r="C170" s="159" t="s">
        <v>801</v>
      </c>
      <c r="D170" s="159" t="s">
        <v>806</v>
      </c>
      <c r="E170" s="159" t="s">
        <v>804</v>
      </c>
      <c r="F170" s="159" t="s">
        <v>800</v>
      </c>
      <c r="G170" s="167">
        <v>720</v>
      </c>
      <c r="H170" s="168">
        <v>44540</v>
      </c>
      <c r="I170" s="159"/>
    </row>
    <row r="171" spans="1:9" x14ac:dyDescent="0.25">
      <c r="A171" s="159" t="s">
        <v>812</v>
      </c>
      <c r="B171" s="159" t="s">
        <v>719</v>
      </c>
      <c r="C171" s="159" t="s">
        <v>801</v>
      </c>
      <c r="D171" s="159" t="s">
        <v>806</v>
      </c>
      <c r="E171" s="159" t="s">
        <v>813</v>
      </c>
      <c r="F171" s="159" t="s">
        <v>800</v>
      </c>
      <c r="G171" s="167">
        <v>240</v>
      </c>
      <c r="H171" s="168">
        <v>44540</v>
      </c>
      <c r="I171" s="159"/>
    </row>
    <row r="172" spans="1:9" x14ac:dyDescent="0.25">
      <c r="A172" s="159" t="s">
        <v>814</v>
      </c>
      <c r="B172" s="159" t="s">
        <v>719</v>
      </c>
      <c r="C172" s="159" t="s">
        <v>815</v>
      </c>
      <c r="D172" s="159" t="s">
        <v>816</v>
      </c>
      <c r="E172" s="159" t="s">
        <v>632</v>
      </c>
      <c r="F172" s="159" t="s">
        <v>30</v>
      </c>
      <c r="G172" s="167">
        <v>181</v>
      </c>
      <c r="H172" s="168">
        <v>44540</v>
      </c>
      <c r="I172" s="159"/>
    </row>
    <row r="173" spans="1:9" x14ac:dyDescent="0.25">
      <c r="A173" s="159" t="s">
        <v>817</v>
      </c>
      <c r="B173" s="159" t="s">
        <v>719</v>
      </c>
      <c r="C173" s="159" t="s">
        <v>815</v>
      </c>
      <c r="D173" s="159" t="s">
        <v>816</v>
      </c>
      <c r="E173" s="159" t="s">
        <v>818</v>
      </c>
      <c r="F173" s="159" t="s">
        <v>30</v>
      </c>
      <c r="G173" s="167">
        <v>335</v>
      </c>
      <c r="H173" s="168">
        <v>44540</v>
      </c>
      <c r="I173" s="159"/>
    </row>
    <row r="174" spans="1:9" x14ac:dyDescent="0.25">
      <c r="A174" s="159" t="s">
        <v>819</v>
      </c>
      <c r="B174" s="159" t="s">
        <v>719</v>
      </c>
      <c r="C174" s="159" t="s">
        <v>815</v>
      </c>
      <c r="D174" s="159" t="s">
        <v>820</v>
      </c>
      <c r="E174" s="159" t="s">
        <v>615</v>
      </c>
      <c r="F174" s="159" t="s">
        <v>30</v>
      </c>
      <c r="G174" s="167">
        <v>600</v>
      </c>
      <c r="H174" s="168">
        <v>44540</v>
      </c>
      <c r="I174" s="159"/>
    </row>
    <row r="175" spans="1:9" x14ac:dyDescent="0.25">
      <c r="A175" s="159" t="s">
        <v>821</v>
      </c>
      <c r="B175" s="159" t="s">
        <v>719</v>
      </c>
      <c r="C175" s="159" t="s">
        <v>815</v>
      </c>
      <c r="D175" s="159" t="s">
        <v>820</v>
      </c>
      <c r="E175" s="159" t="s">
        <v>632</v>
      </c>
      <c r="F175" s="159" t="s">
        <v>30</v>
      </c>
      <c r="G175" s="167">
        <v>187</v>
      </c>
      <c r="H175" s="168">
        <v>44540</v>
      </c>
      <c r="I175" s="159"/>
    </row>
    <row r="176" spans="1:9" x14ac:dyDescent="0.25">
      <c r="A176" s="159" t="s">
        <v>822</v>
      </c>
      <c r="B176" s="159" t="s">
        <v>719</v>
      </c>
      <c r="C176" s="159" t="s">
        <v>823</v>
      </c>
      <c r="D176" s="159" t="s">
        <v>824</v>
      </c>
      <c r="E176" s="159" t="s">
        <v>825</v>
      </c>
      <c r="F176" s="159" t="s">
        <v>16</v>
      </c>
      <c r="G176" s="167">
        <v>8560</v>
      </c>
      <c r="H176" s="168">
        <v>44540</v>
      </c>
      <c r="I176" s="159"/>
    </row>
    <row r="177" spans="1:9" x14ac:dyDescent="0.25">
      <c r="A177" s="159" t="s">
        <v>826</v>
      </c>
      <c r="B177" s="159" t="s">
        <v>719</v>
      </c>
      <c r="C177" s="159" t="s">
        <v>823</v>
      </c>
      <c r="D177" s="159" t="s">
        <v>824</v>
      </c>
      <c r="E177" s="159" t="s">
        <v>690</v>
      </c>
      <c r="F177" s="159" t="s">
        <v>16</v>
      </c>
      <c r="G177" s="167">
        <v>4306</v>
      </c>
      <c r="H177" s="168">
        <v>44540</v>
      </c>
      <c r="I177" s="159"/>
    </row>
    <row r="178" spans="1:9" x14ac:dyDescent="0.25">
      <c r="A178" s="159" t="s">
        <v>827</v>
      </c>
      <c r="B178" s="159" t="s">
        <v>719</v>
      </c>
      <c r="C178" s="159" t="s">
        <v>823</v>
      </c>
      <c r="D178" s="159" t="s">
        <v>824</v>
      </c>
      <c r="E178" s="159" t="s">
        <v>809</v>
      </c>
      <c r="F178" s="159" t="s">
        <v>16</v>
      </c>
      <c r="G178" s="167">
        <v>45000</v>
      </c>
      <c r="H178" s="168">
        <v>44540</v>
      </c>
      <c r="I178" s="159"/>
    </row>
    <row r="179" spans="1:9" x14ac:dyDescent="0.25">
      <c r="A179" s="159" t="s">
        <v>828</v>
      </c>
      <c r="B179" s="159" t="s">
        <v>719</v>
      </c>
      <c r="C179" s="159" t="s">
        <v>823</v>
      </c>
      <c r="D179" s="159" t="s">
        <v>824</v>
      </c>
      <c r="E179" s="159" t="s">
        <v>829</v>
      </c>
      <c r="F179" s="159" t="s">
        <v>16</v>
      </c>
      <c r="G179" s="167">
        <v>2400</v>
      </c>
      <c r="H179" s="168">
        <v>44540</v>
      </c>
      <c r="I179" s="159"/>
    </row>
    <row r="180" spans="1:9" x14ac:dyDescent="0.25">
      <c r="A180" s="159" t="s">
        <v>830</v>
      </c>
      <c r="B180" s="159" t="s">
        <v>719</v>
      </c>
      <c r="C180" s="159" t="s">
        <v>823</v>
      </c>
      <c r="D180" s="159" t="s">
        <v>824</v>
      </c>
      <c r="E180" s="159" t="s">
        <v>624</v>
      </c>
      <c r="F180" s="159" t="s">
        <v>16</v>
      </c>
      <c r="G180" s="167">
        <v>1800</v>
      </c>
      <c r="H180" s="168">
        <v>44540</v>
      </c>
      <c r="I180" s="159"/>
    </row>
    <row r="181" spans="1:9" x14ac:dyDescent="0.25">
      <c r="A181" s="159" t="s">
        <v>831</v>
      </c>
      <c r="B181" s="159" t="s">
        <v>719</v>
      </c>
      <c r="C181" s="159" t="s">
        <v>823</v>
      </c>
      <c r="D181" s="159" t="s">
        <v>824</v>
      </c>
      <c r="E181" s="159" t="s">
        <v>600</v>
      </c>
      <c r="F181" s="159" t="s">
        <v>16</v>
      </c>
      <c r="G181" s="167">
        <v>10800</v>
      </c>
      <c r="H181" s="168">
        <v>44540</v>
      </c>
      <c r="I181" s="159"/>
    </row>
    <row r="182" spans="1:9" x14ac:dyDescent="0.25">
      <c r="A182" s="159" t="s">
        <v>832</v>
      </c>
      <c r="B182" s="159" t="s">
        <v>835</v>
      </c>
      <c r="C182" s="159" t="s">
        <v>833</v>
      </c>
      <c r="D182" s="159" t="s">
        <v>834</v>
      </c>
      <c r="E182" s="159" t="s">
        <v>610</v>
      </c>
      <c r="F182" s="159" t="s">
        <v>30</v>
      </c>
      <c r="G182" s="167">
        <v>1898</v>
      </c>
      <c r="H182" s="168">
        <v>44540</v>
      </c>
      <c r="I182" s="159"/>
    </row>
    <row r="183" spans="1:9" x14ac:dyDescent="0.25">
      <c r="A183" s="159" t="s">
        <v>836</v>
      </c>
      <c r="B183" s="159" t="s">
        <v>835</v>
      </c>
      <c r="C183" s="159" t="s">
        <v>833</v>
      </c>
      <c r="D183" s="159" t="s">
        <v>837</v>
      </c>
      <c r="E183" s="159" t="s">
        <v>612</v>
      </c>
      <c r="F183" s="159" t="s">
        <v>30</v>
      </c>
      <c r="G183" s="167">
        <v>2520</v>
      </c>
      <c r="H183" s="168">
        <v>44540</v>
      </c>
      <c r="I183" s="159"/>
    </row>
    <row r="184" spans="1:9" x14ac:dyDescent="0.25">
      <c r="A184" s="159" t="s">
        <v>838</v>
      </c>
      <c r="B184" s="159" t="s">
        <v>835</v>
      </c>
      <c r="C184" s="159" t="s">
        <v>833</v>
      </c>
      <c r="D184" s="159" t="s">
        <v>837</v>
      </c>
      <c r="E184" s="159" t="s">
        <v>624</v>
      </c>
      <c r="F184" s="159" t="s">
        <v>30</v>
      </c>
      <c r="G184" s="167">
        <v>31152.6</v>
      </c>
      <c r="H184" s="168">
        <v>44540</v>
      </c>
      <c r="I184" s="159"/>
    </row>
    <row r="185" spans="1:9" x14ac:dyDescent="0.25">
      <c r="A185" s="159" t="s">
        <v>839</v>
      </c>
      <c r="B185" s="159" t="s">
        <v>835</v>
      </c>
      <c r="C185" s="159" t="s">
        <v>833</v>
      </c>
      <c r="D185" s="159" t="s">
        <v>834</v>
      </c>
      <c r="E185" s="159" t="s">
        <v>612</v>
      </c>
      <c r="F185" s="159" t="s">
        <v>30</v>
      </c>
      <c r="G185" s="167">
        <v>2160</v>
      </c>
      <c r="H185" s="168">
        <v>44540</v>
      </c>
      <c r="I185" s="159"/>
    </row>
    <row r="186" spans="1:9" x14ac:dyDescent="0.25">
      <c r="A186" s="159" t="s">
        <v>840</v>
      </c>
      <c r="B186" s="159" t="s">
        <v>835</v>
      </c>
      <c r="C186" s="159" t="s">
        <v>833</v>
      </c>
      <c r="D186" s="159" t="s">
        <v>834</v>
      </c>
      <c r="E186" s="159" t="s">
        <v>587</v>
      </c>
      <c r="F186" s="159" t="s">
        <v>30</v>
      </c>
      <c r="G186" s="167">
        <v>1620</v>
      </c>
      <c r="H186" s="168">
        <v>44540</v>
      </c>
      <c r="I186" s="159"/>
    </row>
    <row r="187" spans="1:9" x14ac:dyDescent="0.25">
      <c r="A187" s="159" t="s">
        <v>841</v>
      </c>
      <c r="B187" s="159" t="s">
        <v>835</v>
      </c>
      <c r="C187" s="159" t="s">
        <v>833</v>
      </c>
      <c r="D187" s="159" t="s">
        <v>842</v>
      </c>
      <c r="E187" s="159" t="s">
        <v>600</v>
      </c>
      <c r="F187" s="159" t="s">
        <v>30</v>
      </c>
      <c r="G187" s="167">
        <v>1500</v>
      </c>
      <c r="H187" s="168">
        <v>44540</v>
      </c>
      <c r="I187" s="159"/>
    </row>
    <row r="188" spans="1:9" x14ac:dyDescent="0.25">
      <c r="A188" s="159" t="s">
        <v>843</v>
      </c>
      <c r="B188" s="159" t="s">
        <v>835</v>
      </c>
      <c r="C188" s="159" t="s">
        <v>833</v>
      </c>
      <c r="D188" s="159" t="s">
        <v>837</v>
      </c>
      <c r="E188" s="159" t="s">
        <v>688</v>
      </c>
      <c r="F188" s="159" t="s">
        <v>30</v>
      </c>
      <c r="G188" s="167">
        <v>2700</v>
      </c>
      <c r="H188" s="168">
        <v>44540</v>
      </c>
      <c r="I188" s="159"/>
    </row>
    <row r="189" spans="1:9" x14ac:dyDescent="0.25">
      <c r="A189" s="159" t="s">
        <v>844</v>
      </c>
      <c r="B189" s="159" t="s">
        <v>835</v>
      </c>
      <c r="C189" s="159" t="s">
        <v>833</v>
      </c>
      <c r="D189" s="159" t="s">
        <v>837</v>
      </c>
      <c r="E189" s="159" t="s">
        <v>738</v>
      </c>
      <c r="F189" s="159" t="s">
        <v>30</v>
      </c>
      <c r="G189" s="167">
        <v>11626.2</v>
      </c>
      <c r="H189" s="168">
        <v>44540</v>
      </c>
      <c r="I189" s="159"/>
    </row>
    <row r="190" spans="1:9" x14ac:dyDescent="0.25">
      <c r="A190" s="159" t="s">
        <v>845</v>
      </c>
      <c r="B190" s="159" t="s">
        <v>835</v>
      </c>
      <c r="C190" s="159" t="s">
        <v>833</v>
      </c>
      <c r="D190" s="159" t="s">
        <v>834</v>
      </c>
      <c r="E190" s="159" t="s">
        <v>615</v>
      </c>
      <c r="F190" s="159" t="s">
        <v>30</v>
      </c>
      <c r="G190" s="167">
        <v>2016</v>
      </c>
      <c r="H190" s="168">
        <v>44540</v>
      </c>
      <c r="I190" s="159"/>
    </row>
    <row r="191" spans="1:9" x14ac:dyDescent="0.25">
      <c r="A191" s="159" t="s">
        <v>846</v>
      </c>
      <c r="B191" s="159" t="s">
        <v>835</v>
      </c>
      <c r="C191" s="159" t="s">
        <v>833</v>
      </c>
      <c r="D191" s="159" t="s">
        <v>837</v>
      </c>
      <c r="E191" s="159" t="s">
        <v>621</v>
      </c>
      <c r="F191" s="159" t="s">
        <v>30</v>
      </c>
      <c r="G191" s="167">
        <v>4500</v>
      </c>
      <c r="H191" s="168">
        <v>44540</v>
      </c>
      <c r="I191" s="159"/>
    </row>
    <row r="192" spans="1:9" x14ac:dyDescent="0.25">
      <c r="A192" s="159" t="s">
        <v>847</v>
      </c>
      <c r="B192" s="159" t="s">
        <v>835</v>
      </c>
      <c r="C192" s="159" t="s">
        <v>833</v>
      </c>
      <c r="D192" s="159" t="s">
        <v>834</v>
      </c>
      <c r="E192" s="159" t="s">
        <v>621</v>
      </c>
      <c r="F192" s="159" t="s">
        <v>30</v>
      </c>
      <c r="G192" s="167">
        <v>3900</v>
      </c>
      <c r="H192" s="168">
        <v>44540</v>
      </c>
      <c r="I192" s="159"/>
    </row>
    <row r="193" spans="1:9" x14ac:dyDescent="0.25">
      <c r="A193" s="159" t="s">
        <v>848</v>
      </c>
      <c r="B193" s="159" t="s">
        <v>835</v>
      </c>
      <c r="C193" s="159" t="s">
        <v>833</v>
      </c>
      <c r="D193" s="159" t="s">
        <v>842</v>
      </c>
      <c r="E193" s="159" t="s">
        <v>621</v>
      </c>
      <c r="F193" s="159" t="s">
        <v>30</v>
      </c>
      <c r="G193" s="167">
        <v>6000</v>
      </c>
      <c r="H193" s="168">
        <v>44540</v>
      </c>
      <c r="I193" s="159"/>
    </row>
    <row r="194" spans="1:9" x14ac:dyDescent="0.25">
      <c r="A194" s="159" t="s">
        <v>849</v>
      </c>
      <c r="B194" s="159" t="s">
        <v>835</v>
      </c>
      <c r="C194" s="159" t="s">
        <v>833</v>
      </c>
      <c r="D194" s="159" t="s">
        <v>842</v>
      </c>
      <c r="E194" s="159" t="s">
        <v>600</v>
      </c>
      <c r="F194" s="159" t="s">
        <v>30</v>
      </c>
      <c r="G194" s="167">
        <v>130</v>
      </c>
      <c r="H194" s="168">
        <v>44540</v>
      </c>
      <c r="I194" s="159"/>
    </row>
    <row r="195" spans="1:9" x14ac:dyDescent="0.25">
      <c r="A195" s="159" t="s">
        <v>850</v>
      </c>
      <c r="B195" s="159" t="s">
        <v>853</v>
      </c>
      <c r="C195" s="159" t="s">
        <v>851</v>
      </c>
      <c r="D195" s="159" t="s">
        <v>852</v>
      </c>
      <c r="E195" s="159" t="s">
        <v>595</v>
      </c>
      <c r="F195" s="159" t="s">
        <v>53</v>
      </c>
      <c r="G195" s="167">
        <v>364</v>
      </c>
      <c r="H195" s="168">
        <v>44540</v>
      </c>
      <c r="I195" s="159"/>
    </row>
    <row r="196" spans="1:9" x14ac:dyDescent="0.25">
      <c r="A196" s="159" t="s">
        <v>854</v>
      </c>
      <c r="B196" s="159" t="s">
        <v>853</v>
      </c>
      <c r="C196" s="159" t="s">
        <v>851</v>
      </c>
      <c r="D196" s="159" t="s">
        <v>852</v>
      </c>
      <c r="E196" s="159" t="s">
        <v>610</v>
      </c>
      <c r="F196" s="159" t="s">
        <v>53</v>
      </c>
      <c r="G196" s="167">
        <v>30</v>
      </c>
      <c r="H196" s="168">
        <v>44540</v>
      </c>
      <c r="I196" s="159"/>
    </row>
    <row r="197" spans="1:9" x14ac:dyDescent="0.25">
      <c r="A197" s="159" t="s">
        <v>855</v>
      </c>
      <c r="B197" s="159" t="s">
        <v>643</v>
      </c>
      <c r="C197" s="159" t="s">
        <v>856</v>
      </c>
      <c r="D197" s="159" t="s">
        <v>857</v>
      </c>
      <c r="E197" s="159" t="s">
        <v>610</v>
      </c>
      <c r="F197" s="159" t="s">
        <v>53</v>
      </c>
      <c r="G197" s="167">
        <v>251</v>
      </c>
      <c r="H197" s="168">
        <v>44540</v>
      </c>
      <c r="I197" s="159"/>
    </row>
    <row r="198" spans="1:9" x14ac:dyDescent="0.25">
      <c r="A198" s="159" t="s">
        <v>858</v>
      </c>
      <c r="B198" s="159" t="s">
        <v>719</v>
      </c>
      <c r="C198" s="159" t="s">
        <v>859</v>
      </c>
      <c r="D198" s="159" t="s">
        <v>860</v>
      </c>
      <c r="E198" s="159" t="s">
        <v>669</v>
      </c>
      <c r="F198" s="159" t="s">
        <v>16</v>
      </c>
      <c r="G198" s="167">
        <v>2066</v>
      </c>
      <c r="H198" s="168">
        <v>44540</v>
      </c>
      <c r="I198" s="159"/>
    </row>
    <row r="199" spans="1:9" x14ac:dyDescent="0.25">
      <c r="A199" s="159" t="s">
        <v>861</v>
      </c>
      <c r="B199" s="159" t="s">
        <v>661</v>
      </c>
      <c r="C199" s="159" t="s">
        <v>862</v>
      </c>
      <c r="D199" s="159" t="s">
        <v>863</v>
      </c>
      <c r="E199" s="159" t="s">
        <v>688</v>
      </c>
      <c r="F199" s="159" t="s">
        <v>30</v>
      </c>
      <c r="G199" s="167">
        <v>18900</v>
      </c>
      <c r="H199" s="168">
        <v>44540</v>
      </c>
      <c r="I199" s="159"/>
    </row>
    <row r="200" spans="1:9" x14ac:dyDescent="0.25">
      <c r="A200" s="159" t="s">
        <v>864</v>
      </c>
      <c r="B200" s="159" t="s">
        <v>719</v>
      </c>
      <c r="C200" s="159" t="s">
        <v>865</v>
      </c>
      <c r="D200" s="159" t="s">
        <v>866</v>
      </c>
      <c r="E200" s="159" t="s">
        <v>587</v>
      </c>
      <c r="F200" s="159" t="s">
        <v>30</v>
      </c>
      <c r="G200" s="167">
        <v>3600</v>
      </c>
      <c r="H200" s="168">
        <v>44540</v>
      </c>
      <c r="I200" s="159"/>
    </row>
    <row r="201" spans="1:9" x14ac:dyDescent="0.25">
      <c r="A201" s="159" t="s">
        <v>867</v>
      </c>
      <c r="B201" s="159" t="s">
        <v>719</v>
      </c>
      <c r="C201" s="159" t="s">
        <v>865</v>
      </c>
      <c r="D201" s="159" t="s">
        <v>868</v>
      </c>
      <c r="E201" s="159" t="s">
        <v>665</v>
      </c>
      <c r="F201" s="159" t="s">
        <v>30</v>
      </c>
      <c r="G201" s="167">
        <v>2250</v>
      </c>
      <c r="H201" s="168">
        <v>44540</v>
      </c>
      <c r="I201" s="159"/>
    </row>
    <row r="202" spans="1:9" x14ac:dyDescent="0.25">
      <c r="A202" s="159" t="s">
        <v>869</v>
      </c>
      <c r="B202" s="159" t="s">
        <v>719</v>
      </c>
      <c r="C202" s="159" t="s">
        <v>865</v>
      </c>
      <c r="D202" s="159" t="s">
        <v>866</v>
      </c>
      <c r="E202" s="159" t="s">
        <v>669</v>
      </c>
      <c r="F202" s="159" t="s">
        <v>30</v>
      </c>
      <c r="G202" s="167">
        <v>7200</v>
      </c>
      <c r="H202" s="168">
        <v>44540</v>
      </c>
      <c r="I202" s="159"/>
    </row>
    <row r="203" spans="1:9" x14ac:dyDescent="0.25">
      <c r="A203" s="159" t="s">
        <v>870</v>
      </c>
      <c r="B203" s="159" t="s">
        <v>719</v>
      </c>
      <c r="C203" s="159" t="s">
        <v>865</v>
      </c>
      <c r="D203" s="159" t="s">
        <v>868</v>
      </c>
      <c r="E203" s="159" t="s">
        <v>624</v>
      </c>
      <c r="F203" s="159" t="s">
        <v>30</v>
      </c>
      <c r="G203" s="167">
        <v>4800</v>
      </c>
      <c r="H203" s="168">
        <v>44540</v>
      </c>
      <c r="I203" s="159"/>
    </row>
    <row r="204" spans="1:9" x14ac:dyDescent="0.25">
      <c r="A204" s="159" t="s">
        <v>871</v>
      </c>
      <c r="B204" s="159" t="s">
        <v>719</v>
      </c>
      <c r="C204" s="159" t="s">
        <v>865</v>
      </c>
      <c r="D204" s="159" t="s">
        <v>872</v>
      </c>
      <c r="E204" s="159" t="s">
        <v>640</v>
      </c>
      <c r="F204" s="159" t="s">
        <v>30</v>
      </c>
      <c r="G204" s="167">
        <v>1860</v>
      </c>
      <c r="H204" s="168">
        <v>44540</v>
      </c>
      <c r="I204" s="159"/>
    </row>
    <row r="205" spans="1:9" x14ac:dyDescent="0.25">
      <c r="A205" s="159" t="s">
        <v>873</v>
      </c>
      <c r="B205" s="159" t="s">
        <v>719</v>
      </c>
      <c r="C205" s="159" t="s">
        <v>865</v>
      </c>
      <c r="D205" s="159" t="s">
        <v>868</v>
      </c>
      <c r="E205" s="159" t="s">
        <v>640</v>
      </c>
      <c r="F205" s="159" t="s">
        <v>30</v>
      </c>
      <c r="G205" s="167">
        <v>3000</v>
      </c>
      <c r="H205" s="168">
        <v>44540</v>
      </c>
      <c r="I205" s="159"/>
    </row>
    <row r="206" spans="1:9" x14ac:dyDescent="0.25">
      <c r="A206" s="159" t="s">
        <v>874</v>
      </c>
      <c r="B206" s="159" t="s">
        <v>719</v>
      </c>
      <c r="C206" s="159" t="s">
        <v>865</v>
      </c>
      <c r="D206" s="159" t="s">
        <v>875</v>
      </c>
      <c r="E206" s="159" t="s">
        <v>610</v>
      </c>
      <c r="F206" s="159" t="s">
        <v>30</v>
      </c>
      <c r="G206" s="167">
        <v>1285</v>
      </c>
      <c r="H206" s="168">
        <v>44540</v>
      </c>
      <c r="I206" s="159"/>
    </row>
    <row r="207" spans="1:9" x14ac:dyDescent="0.25">
      <c r="A207" s="159" t="s">
        <v>876</v>
      </c>
      <c r="B207" s="159" t="s">
        <v>719</v>
      </c>
      <c r="C207" s="159" t="s">
        <v>865</v>
      </c>
      <c r="D207" s="159" t="s">
        <v>877</v>
      </c>
      <c r="E207" s="159" t="s">
        <v>640</v>
      </c>
      <c r="F207" s="159" t="s">
        <v>30</v>
      </c>
      <c r="G207" s="167">
        <v>1393</v>
      </c>
      <c r="H207" s="168">
        <v>44540</v>
      </c>
      <c r="I207" s="159"/>
    </row>
    <row r="208" spans="1:9" x14ac:dyDescent="0.25">
      <c r="A208" s="159" t="s">
        <v>878</v>
      </c>
      <c r="B208" s="159" t="s">
        <v>719</v>
      </c>
      <c r="C208" s="159" t="s">
        <v>865</v>
      </c>
      <c r="D208" s="159" t="s">
        <v>879</v>
      </c>
      <c r="E208" s="159" t="s">
        <v>809</v>
      </c>
      <c r="F208" s="159" t="s">
        <v>30</v>
      </c>
      <c r="G208" s="167">
        <v>17100</v>
      </c>
      <c r="H208" s="168">
        <v>44540</v>
      </c>
      <c r="I208" s="159"/>
    </row>
    <row r="209" spans="1:9" x14ac:dyDescent="0.25">
      <c r="A209" s="159" t="s">
        <v>880</v>
      </c>
      <c r="B209" s="159" t="s">
        <v>719</v>
      </c>
      <c r="C209" s="159" t="s">
        <v>865</v>
      </c>
      <c r="D209" s="159" t="s">
        <v>866</v>
      </c>
      <c r="E209" s="159" t="s">
        <v>669</v>
      </c>
      <c r="F209" s="159" t="s">
        <v>30</v>
      </c>
      <c r="G209" s="167">
        <v>1680</v>
      </c>
      <c r="H209" s="168">
        <v>44540</v>
      </c>
      <c r="I209" s="159"/>
    </row>
    <row r="210" spans="1:9" x14ac:dyDescent="0.25">
      <c r="A210" s="159" t="s">
        <v>881</v>
      </c>
      <c r="B210" s="159" t="s">
        <v>719</v>
      </c>
      <c r="C210" s="159" t="s">
        <v>865</v>
      </c>
      <c r="D210" s="159" t="s">
        <v>882</v>
      </c>
      <c r="E210" s="159" t="s">
        <v>640</v>
      </c>
      <c r="F210" s="159" t="s">
        <v>30</v>
      </c>
      <c r="G210" s="167">
        <v>1845</v>
      </c>
      <c r="H210" s="168">
        <v>44540</v>
      </c>
      <c r="I210" s="159"/>
    </row>
    <row r="211" spans="1:9" x14ac:dyDescent="0.25">
      <c r="A211" s="159" t="s">
        <v>883</v>
      </c>
      <c r="B211" s="159" t="s">
        <v>719</v>
      </c>
      <c r="C211" s="159" t="s">
        <v>865</v>
      </c>
      <c r="D211" s="159" t="s">
        <v>884</v>
      </c>
      <c r="E211" s="159" t="s">
        <v>624</v>
      </c>
      <c r="F211" s="159" t="s">
        <v>30</v>
      </c>
      <c r="G211" s="167">
        <v>7620</v>
      </c>
      <c r="H211" s="168">
        <v>44540</v>
      </c>
      <c r="I211" s="159"/>
    </row>
    <row r="212" spans="1:9" x14ac:dyDescent="0.25">
      <c r="A212" s="159" t="s">
        <v>885</v>
      </c>
      <c r="B212" s="159" t="s">
        <v>719</v>
      </c>
      <c r="C212" s="159" t="s">
        <v>865</v>
      </c>
      <c r="D212" s="159" t="s">
        <v>886</v>
      </c>
      <c r="E212" s="159" t="s">
        <v>640</v>
      </c>
      <c r="F212" s="159" t="s">
        <v>30</v>
      </c>
      <c r="G212" s="167">
        <v>1258</v>
      </c>
      <c r="H212" s="168">
        <v>44540</v>
      </c>
      <c r="I212" s="159"/>
    </row>
    <row r="213" spans="1:9" x14ac:dyDescent="0.25">
      <c r="A213" s="159" t="s">
        <v>887</v>
      </c>
      <c r="B213" s="159" t="s">
        <v>719</v>
      </c>
      <c r="C213" s="159" t="s">
        <v>865</v>
      </c>
      <c r="D213" s="159" t="s">
        <v>875</v>
      </c>
      <c r="E213" s="159" t="s">
        <v>640</v>
      </c>
      <c r="F213" s="159" t="s">
        <v>30</v>
      </c>
      <c r="G213" s="167">
        <v>3698</v>
      </c>
      <c r="H213" s="168">
        <v>44540</v>
      </c>
      <c r="I213" s="159"/>
    </row>
    <row r="214" spans="1:9" x14ac:dyDescent="0.25">
      <c r="A214" s="159" t="s">
        <v>888</v>
      </c>
      <c r="B214" s="159" t="s">
        <v>719</v>
      </c>
      <c r="C214" s="159" t="s">
        <v>865</v>
      </c>
      <c r="D214" s="159" t="s">
        <v>889</v>
      </c>
      <c r="E214" s="159" t="s">
        <v>627</v>
      </c>
      <c r="F214" s="159" t="s">
        <v>30</v>
      </c>
      <c r="G214" s="167">
        <v>6000</v>
      </c>
      <c r="H214" s="168">
        <v>44540</v>
      </c>
      <c r="I214" s="159"/>
    </row>
    <row r="215" spans="1:9" x14ac:dyDescent="0.25">
      <c r="A215" s="159" t="s">
        <v>890</v>
      </c>
      <c r="B215" s="159" t="s">
        <v>719</v>
      </c>
      <c r="C215" s="159" t="s">
        <v>865</v>
      </c>
      <c r="D215" s="159" t="s">
        <v>866</v>
      </c>
      <c r="E215" s="159" t="s">
        <v>640</v>
      </c>
      <c r="F215" s="159" t="s">
        <v>30</v>
      </c>
      <c r="G215" s="167">
        <v>1860</v>
      </c>
      <c r="H215" s="168">
        <v>44540</v>
      </c>
      <c r="I215" s="159"/>
    </row>
    <row r="216" spans="1:9" x14ac:dyDescent="0.25">
      <c r="A216" s="159" t="s">
        <v>891</v>
      </c>
      <c r="B216" s="159" t="s">
        <v>719</v>
      </c>
      <c r="C216" s="159" t="s">
        <v>865</v>
      </c>
      <c r="D216" s="159" t="s">
        <v>892</v>
      </c>
      <c r="E216" s="159" t="s">
        <v>640</v>
      </c>
      <c r="F216" s="159" t="s">
        <v>30</v>
      </c>
      <c r="G216" s="167">
        <v>1860</v>
      </c>
      <c r="H216" s="168">
        <v>44540</v>
      </c>
      <c r="I216" s="159"/>
    </row>
    <row r="217" spans="1:9" x14ac:dyDescent="0.25">
      <c r="A217" s="159" t="s">
        <v>893</v>
      </c>
      <c r="B217" s="159" t="s">
        <v>719</v>
      </c>
      <c r="C217" s="159" t="s">
        <v>865</v>
      </c>
      <c r="D217" s="159" t="s">
        <v>894</v>
      </c>
      <c r="E217" s="159" t="s">
        <v>640</v>
      </c>
      <c r="F217" s="159" t="s">
        <v>30</v>
      </c>
      <c r="G217" s="167">
        <v>1860</v>
      </c>
      <c r="H217" s="168">
        <v>44540</v>
      </c>
      <c r="I217" s="159"/>
    </row>
    <row r="218" spans="1:9" x14ac:dyDescent="0.25">
      <c r="A218" s="159" t="s">
        <v>895</v>
      </c>
      <c r="B218" s="159" t="s">
        <v>719</v>
      </c>
      <c r="C218" s="159" t="s">
        <v>865</v>
      </c>
      <c r="D218" s="159" t="s">
        <v>877</v>
      </c>
      <c r="E218" s="159" t="s">
        <v>600</v>
      </c>
      <c r="F218" s="159" t="s">
        <v>30</v>
      </c>
      <c r="G218" s="167">
        <v>3600</v>
      </c>
      <c r="H218" s="168">
        <v>44540</v>
      </c>
      <c r="I218" s="159"/>
    </row>
    <row r="219" spans="1:9" x14ac:dyDescent="0.25">
      <c r="A219" s="159" t="s">
        <v>896</v>
      </c>
      <c r="B219" s="159" t="s">
        <v>719</v>
      </c>
      <c r="C219" s="159" t="s">
        <v>865</v>
      </c>
      <c r="D219" s="159" t="s">
        <v>882</v>
      </c>
      <c r="E219" s="159" t="s">
        <v>600</v>
      </c>
      <c r="F219" s="159" t="s">
        <v>30</v>
      </c>
      <c r="G219" s="167">
        <v>3600</v>
      </c>
      <c r="H219" s="168">
        <v>44540</v>
      </c>
      <c r="I219" s="159"/>
    </row>
    <row r="220" spans="1:9" x14ac:dyDescent="0.25">
      <c r="A220" s="159" t="s">
        <v>897</v>
      </c>
      <c r="B220" s="159" t="s">
        <v>719</v>
      </c>
      <c r="C220" s="159" t="s">
        <v>865</v>
      </c>
      <c r="D220" s="159" t="s">
        <v>875</v>
      </c>
      <c r="E220" s="159" t="s">
        <v>627</v>
      </c>
      <c r="F220" s="159" t="s">
        <v>30</v>
      </c>
      <c r="G220" s="167">
        <v>9600</v>
      </c>
      <c r="H220" s="168">
        <v>44540</v>
      </c>
      <c r="I220" s="159"/>
    </row>
    <row r="221" spans="1:9" x14ac:dyDescent="0.25">
      <c r="A221" s="159" t="s">
        <v>898</v>
      </c>
      <c r="B221" s="159" t="s">
        <v>719</v>
      </c>
      <c r="C221" s="159" t="s">
        <v>865</v>
      </c>
      <c r="D221" s="159" t="s">
        <v>872</v>
      </c>
      <c r="E221" s="159" t="s">
        <v>600</v>
      </c>
      <c r="F221" s="159" t="s">
        <v>30</v>
      </c>
      <c r="G221" s="167">
        <v>2400</v>
      </c>
      <c r="H221" s="168">
        <v>44540</v>
      </c>
      <c r="I221" s="159"/>
    </row>
    <row r="222" spans="1:9" x14ac:dyDescent="0.25">
      <c r="A222" s="159" t="s">
        <v>899</v>
      </c>
      <c r="B222" s="159" t="s">
        <v>719</v>
      </c>
      <c r="C222" s="159" t="s">
        <v>865</v>
      </c>
      <c r="D222" s="159" t="s">
        <v>886</v>
      </c>
      <c r="E222" s="159" t="s">
        <v>600</v>
      </c>
      <c r="F222" s="159" t="s">
        <v>30</v>
      </c>
      <c r="G222" s="167">
        <v>3900</v>
      </c>
      <c r="H222" s="168">
        <v>44540</v>
      </c>
      <c r="I222" s="159"/>
    </row>
    <row r="223" spans="1:9" x14ac:dyDescent="0.25">
      <c r="A223" s="159" t="s">
        <v>900</v>
      </c>
      <c r="B223" s="159" t="s">
        <v>719</v>
      </c>
      <c r="C223" s="159" t="s">
        <v>865</v>
      </c>
      <c r="D223" s="159" t="s">
        <v>892</v>
      </c>
      <c r="E223" s="159" t="s">
        <v>600</v>
      </c>
      <c r="F223" s="159" t="s">
        <v>30</v>
      </c>
      <c r="G223" s="167">
        <v>2520</v>
      </c>
      <c r="H223" s="168">
        <v>44540</v>
      </c>
      <c r="I223" s="159"/>
    </row>
    <row r="224" spans="1:9" x14ac:dyDescent="0.25">
      <c r="A224" s="159" t="s">
        <v>901</v>
      </c>
      <c r="B224" s="159" t="s">
        <v>719</v>
      </c>
      <c r="C224" s="159" t="s">
        <v>865</v>
      </c>
      <c r="D224" s="159" t="s">
        <v>902</v>
      </c>
      <c r="E224" s="159" t="s">
        <v>600</v>
      </c>
      <c r="F224" s="159" t="s">
        <v>30</v>
      </c>
      <c r="G224" s="167">
        <v>4560</v>
      </c>
      <c r="H224" s="168">
        <v>44540</v>
      </c>
      <c r="I224" s="159"/>
    </row>
    <row r="225" spans="1:9" x14ac:dyDescent="0.25">
      <c r="A225" s="159" t="s">
        <v>903</v>
      </c>
      <c r="B225" s="159" t="s">
        <v>719</v>
      </c>
      <c r="C225" s="159" t="s">
        <v>865</v>
      </c>
      <c r="D225" s="159" t="s">
        <v>894</v>
      </c>
      <c r="E225" s="159" t="s">
        <v>600</v>
      </c>
      <c r="F225" s="159" t="s">
        <v>30</v>
      </c>
      <c r="G225" s="167">
        <v>2400</v>
      </c>
      <c r="H225" s="168">
        <v>44540</v>
      </c>
      <c r="I225" s="159"/>
    </row>
    <row r="226" spans="1:9" x14ac:dyDescent="0.25">
      <c r="A226" s="159" t="s">
        <v>904</v>
      </c>
      <c r="B226" s="159" t="s">
        <v>719</v>
      </c>
      <c r="C226" s="159" t="s">
        <v>865</v>
      </c>
      <c r="D226" s="159" t="s">
        <v>905</v>
      </c>
      <c r="E226" s="159" t="s">
        <v>627</v>
      </c>
      <c r="F226" s="159" t="s">
        <v>30</v>
      </c>
      <c r="G226" s="167">
        <v>2820</v>
      </c>
      <c r="H226" s="168">
        <v>44540</v>
      </c>
      <c r="I226" s="159"/>
    </row>
    <row r="227" spans="1:9" x14ac:dyDescent="0.25">
      <c r="A227" s="159" t="s">
        <v>906</v>
      </c>
      <c r="B227" s="159" t="s">
        <v>719</v>
      </c>
      <c r="C227" s="159" t="s">
        <v>865</v>
      </c>
      <c r="D227" s="159" t="s">
        <v>907</v>
      </c>
      <c r="E227" s="159" t="s">
        <v>600</v>
      </c>
      <c r="F227" s="159" t="s">
        <v>30</v>
      </c>
      <c r="G227" s="167">
        <v>4920</v>
      </c>
      <c r="H227" s="168">
        <v>44540</v>
      </c>
      <c r="I227" s="159"/>
    </row>
    <row r="228" spans="1:9" x14ac:dyDescent="0.25">
      <c r="A228" s="159" t="s">
        <v>908</v>
      </c>
      <c r="B228" s="159" t="s">
        <v>719</v>
      </c>
      <c r="C228" s="159" t="s">
        <v>865</v>
      </c>
      <c r="D228" s="159" t="s">
        <v>909</v>
      </c>
      <c r="E228" s="159" t="s">
        <v>600</v>
      </c>
      <c r="F228" s="159" t="s">
        <v>30</v>
      </c>
      <c r="G228" s="167">
        <v>4920</v>
      </c>
      <c r="H228" s="168">
        <v>44540</v>
      </c>
      <c r="I228" s="159"/>
    </row>
    <row r="229" spans="1:9" x14ac:dyDescent="0.25">
      <c r="A229" s="159" t="s">
        <v>910</v>
      </c>
      <c r="B229" s="159" t="s">
        <v>719</v>
      </c>
      <c r="C229" s="159" t="s">
        <v>865</v>
      </c>
      <c r="D229" s="159" t="s">
        <v>911</v>
      </c>
      <c r="E229" s="159" t="s">
        <v>610</v>
      </c>
      <c r="F229" s="159" t="s">
        <v>30</v>
      </c>
      <c r="G229" s="167">
        <v>257</v>
      </c>
      <c r="H229" s="168">
        <v>44540</v>
      </c>
      <c r="I229" s="159"/>
    </row>
    <row r="230" spans="1:9" x14ac:dyDescent="0.25">
      <c r="A230" s="159" t="s">
        <v>912</v>
      </c>
      <c r="B230" s="159" t="s">
        <v>719</v>
      </c>
      <c r="C230" s="159" t="s">
        <v>865</v>
      </c>
      <c r="D230" s="159" t="s">
        <v>911</v>
      </c>
      <c r="E230" s="159" t="s">
        <v>913</v>
      </c>
      <c r="F230" s="159" t="s">
        <v>30</v>
      </c>
      <c r="G230" s="167">
        <v>143</v>
      </c>
      <c r="H230" s="168">
        <v>44540</v>
      </c>
      <c r="I230" s="159"/>
    </row>
    <row r="231" spans="1:9" x14ac:dyDescent="0.25">
      <c r="A231" s="159" t="s">
        <v>914</v>
      </c>
      <c r="B231" s="159" t="s">
        <v>719</v>
      </c>
      <c r="C231" s="159" t="s">
        <v>865</v>
      </c>
      <c r="D231" s="159" t="s">
        <v>915</v>
      </c>
      <c r="E231" s="159" t="s">
        <v>913</v>
      </c>
      <c r="F231" s="159" t="s">
        <v>30</v>
      </c>
      <c r="G231" s="167">
        <v>142</v>
      </c>
      <c r="H231" s="168">
        <v>44540</v>
      </c>
      <c r="I231" s="159"/>
    </row>
    <row r="232" spans="1:9" x14ac:dyDescent="0.25">
      <c r="A232" s="159" t="s">
        <v>916</v>
      </c>
      <c r="B232" s="159" t="s">
        <v>719</v>
      </c>
      <c r="C232" s="159" t="s">
        <v>865</v>
      </c>
      <c r="D232" s="159" t="s">
        <v>915</v>
      </c>
      <c r="E232" s="159" t="s">
        <v>610</v>
      </c>
      <c r="F232" s="159" t="s">
        <v>30</v>
      </c>
      <c r="G232" s="167">
        <v>257</v>
      </c>
      <c r="H232" s="168">
        <v>44540</v>
      </c>
      <c r="I232" s="159"/>
    </row>
    <row r="233" spans="1:9" x14ac:dyDescent="0.25">
      <c r="A233" s="159" t="s">
        <v>917</v>
      </c>
      <c r="B233" s="159" t="s">
        <v>719</v>
      </c>
      <c r="C233" s="159" t="s">
        <v>865</v>
      </c>
      <c r="D233" s="159" t="s">
        <v>905</v>
      </c>
      <c r="E233" s="159" t="s">
        <v>610</v>
      </c>
      <c r="F233" s="159" t="s">
        <v>30</v>
      </c>
      <c r="G233" s="167">
        <v>245</v>
      </c>
      <c r="H233" s="168">
        <v>44540</v>
      </c>
      <c r="I233" s="159"/>
    </row>
    <row r="234" spans="1:9" x14ac:dyDescent="0.25">
      <c r="A234" s="159" t="s">
        <v>918</v>
      </c>
      <c r="B234" s="159" t="s">
        <v>719</v>
      </c>
      <c r="C234" s="159" t="s">
        <v>865</v>
      </c>
      <c r="D234" s="159" t="s">
        <v>905</v>
      </c>
      <c r="E234" s="159" t="s">
        <v>913</v>
      </c>
      <c r="F234" s="159" t="s">
        <v>30</v>
      </c>
      <c r="G234" s="167">
        <v>283</v>
      </c>
      <c r="H234" s="168">
        <v>44540</v>
      </c>
      <c r="I234" s="159"/>
    </row>
    <row r="235" spans="1:9" x14ac:dyDescent="0.25">
      <c r="A235" s="159" t="s">
        <v>919</v>
      </c>
      <c r="B235" s="159" t="s">
        <v>719</v>
      </c>
      <c r="C235" s="159" t="s">
        <v>865</v>
      </c>
      <c r="D235" s="159" t="s">
        <v>920</v>
      </c>
      <c r="E235" s="159" t="s">
        <v>610</v>
      </c>
      <c r="F235" s="159" t="s">
        <v>30</v>
      </c>
      <c r="G235" s="167">
        <v>93</v>
      </c>
      <c r="H235" s="168">
        <v>44540</v>
      </c>
      <c r="I235" s="159"/>
    </row>
    <row r="236" spans="1:9" x14ac:dyDescent="0.25">
      <c r="A236" s="159" t="s">
        <v>921</v>
      </c>
      <c r="B236" s="159" t="s">
        <v>719</v>
      </c>
      <c r="C236" s="159" t="s">
        <v>865</v>
      </c>
      <c r="D236" s="159" t="s">
        <v>877</v>
      </c>
      <c r="E236" s="159" t="s">
        <v>632</v>
      </c>
      <c r="F236" s="159" t="s">
        <v>30</v>
      </c>
      <c r="G236" s="167">
        <v>62</v>
      </c>
      <c r="H236" s="168">
        <v>44540</v>
      </c>
      <c r="I236" s="159"/>
    </row>
    <row r="237" spans="1:9" x14ac:dyDescent="0.25">
      <c r="A237" s="159" t="s">
        <v>922</v>
      </c>
      <c r="B237" s="159" t="s">
        <v>719</v>
      </c>
      <c r="C237" s="159" t="s">
        <v>865</v>
      </c>
      <c r="D237" s="159" t="s">
        <v>882</v>
      </c>
      <c r="E237" s="159" t="s">
        <v>632</v>
      </c>
      <c r="F237" s="159" t="s">
        <v>30</v>
      </c>
      <c r="G237" s="167">
        <v>90</v>
      </c>
      <c r="H237" s="168">
        <v>44540</v>
      </c>
      <c r="I237" s="159"/>
    </row>
    <row r="238" spans="1:9" x14ac:dyDescent="0.25">
      <c r="A238" s="159" t="s">
        <v>923</v>
      </c>
      <c r="B238" s="159" t="s">
        <v>719</v>
      </c>
      <c r="C238" s="159" t="s">
        <v>865</v>
      </c>
      <c r="D238" s="159" t="s">
        <v>879</v>
      </c>
      <c r="E238" s="159" t="s">
        <v>600</v>
      </c>
      <c r="F238" s="159" t="s">
        <v>30</v>
      </c>
      <c r="G238" s="167">
        <v>97</v>
      </c>
      <c r="H238" s="168">
        <v>44540</v>
      </c>
      <c r="I238" s="159"/>
    </row>
    <row r="239" spans="1:9" x14ac:dyDescent="0.25">
      <c r="A239" s="159" t="s">
        <v>924</v>
      </c>
      <c r="B239" s="159" t="s">
        <v>719</v>
      </c>
      <c r="C239" s="159" t="s">
        <v>865</v>
      </c>
      <c r="D239" s="159" t="s">
        <v>866</v>
      </c>
      <c r="E239" s="159" t="s">
        <v>632</v>
      </c>
      <c r="F239" s="159" t="s">
        <v>30</v>
      </c>
      <c r="G239" s="167">
        <v>44</v>
      </c>
      <c r="H239" s="168">
        <v>44540</v>
      </c>
      <c r="I239" s="159"/>
    </row>
    <row r="240" spans="1:9" x14ac:dyDescent="0.25">
      <c r="A240" s="159" t="s">
        <v>925</v>
      </c>
      <c r="B240" s="159" t="s">
        <v>719</v>
      </c>
      <c r="C240" s="159" t="s">
        <v>865</v>
      </c>
      <c r="D240" s="159" t="s">
        <v>886</v>
      </c>
      <c r="E240" s="159" t="s">
        <v>632</v>
      </c>
      <c r="F240" s="159" t="s">
        <v>30</v>
      </c>
      <c r="G240" s="167">
        <v>180</v>
      </c>
      <c r="H240" s="168">
        <v>44540</v>
      </c>
      <c r="I240" s="159"/>
    </row>
    <row r="241" spans="1:9" x14ac:dyDescent="0.25">
      <c r="A241" s="159" t="s">
        <v>926</v>
      </c>
      <c r="B241" s="159" t="s">
        <v>719</v>
      </c>
      <c r="C241" s="159" t="s">
        <v>865</v>
      </c>
      <c r="D241" s="159" t="s">
        <v>889</v>
      </c>
      <c r="E241" s="159" t="s">
        <v>595</v>
      </c>
      <c r="F241" s="159" t="s">
        <v>30</v>
      </c>
      <c r="G241" s="167">
        <v>425</v>
      </c>
      <c r="H241" s="168">
        <v>44540</v>
      </c>
      <c r="I241" s="159"/>
    </row>
    <row r="242" spans="1:9" x14ac:dyDescent="0.25">
      <c r="A242" s="159" t="s">
        <v>927</v>
      </c>
      <c r="B242" s="159" t="s">
        <v>719</v>
      </c>
      <c r="C242" s="159" t="s">
        <v>865</v>
      </c>
      <c r="D242" s="159" t="s">
        <v>889</v>
      </c>
      <c r="E242" s="159" t="s">
        <v>610</v>
      </c>
      <c r="F242" s="159" t="s">
        <v>30</v>
      </c>
      <c r="G242" s="167">
        <v>26</v>
      </c>
      <c r="H242" s="168">
        <v>44540</v>
      </c>
      <c r="I242" s="159"/>
    </row>
    <row r="243" spans="1:9" x14ac:dyDescent="0.25">
      <c r="A243" s="159" t="s">
        <v>928</v>
      </c>
      <c r="B243" s="159" t="s">
        <v>719</v>
      </c>
      <c r="C243" s="159" t="s">
        <v>865</v>
      </c>
      <c r="D243" s="159" t="s">
        <v>892</v>
      </c>
      <c r="E243" s="159" t="s">
        <v>632</v>
      </c>
      <c r="F243" s="159" t="s">
        <v>30</v>
      </c>
      <c r="G243" s="167">
        <v>52</v>
      </c>
      <c r="H243" s="168">
        <v>44540</v>
      </c>
      <c r="I243" s="159"/>
    </row>
    <row r="244" spans="1:9" x14ac:dyDescent="0.25">
      <c r="A244" s="159" t="s">
        <v>929</v>
      </c>
      <c r="B244" s="159" t="s">
        <v>719</v>
      </c>
      <c r="C244" s="159" t="s">
        <v>865</v>
      </c>
      <c r="D244" s="159" t="s">
        <v>930</v>
      </c>
      <c r="E244" s="159" t="s">
        <v>610</v>
      </c>
      <c r="F244" s="159" t="s">
        <v>30</v>
      </c>
      <c r="G244" s="167">
        <v>450</v>
      </c>
      <c r="H244" s="168">
        <v>44540</v>
      </c>
      <c r="I244" s="159"/>
    </row>
    <row r="245" spans="1:9" x14ac:dyDescent="0.25">
      <c r="A245" s="159" t="s">
        <v>931</v>
      </c>
      <c r="B245" s="159" t="s">
        <v>719</v>
      </c>
      <c r="C245" s="159" t="s">
        <v>865</v>
      </c>
      <c r="D245" s="159" t="s">
        <v>930</v>
      </c>
      <c r="E245" s="159" t="s">
        <v>615</v>
      </c>
      <c r="F245" s="159" t="s">
        <v>30</v>
      </c>
      <c r="G245" s="167">
        <v>273</v>
      </c>
      <c r="H245" s="168">
        <v>44540</v>
      </c>
      <c r="I245" s="159"/>
    </row>
    <row r="246" spans="1:9" x14ac:dyDescent="0.25">
      <c r="A246" s="159" t="s">
        <v>932</v>
      </c>
      <c r="B246" s="159" t="s">
        <v>719</v>
      </c>
      <c r="C246" s="159" t="s">
        <v>865</v>
      </c>
      <c r="D246" s="159" t="s">
        <v>884</v>
      </c>
      <c r="E246" s="159" t="s">
        <v>610</v>
      </c>
      <c r="F246" s="159" t="s">
        <v>30</v>
      </c>
      <c r="G246" s="167">
        <v>600</v>
      </c>
      <c r="H246" s="168">
        <v>44540</v>
      </c>
      <c r="I246" s="159"/>
    </row>
    <row r="247" spans="1:9" x14ac:dyDescent="0.25">
      <c r="A247" s="159" t="s">
        <v>933</v>
      </c>
      <c r="B247" s="159" t="s">
        <v>719</v>
      </c>
      <c r="C247" s="159" t="s">
        <v>865</v>
      </c>
      <c r="D247" s="159" t="s">
        <v>884</v>
      </c>
      <c r="E247" s="159" t="s">
        <v>615</v>
      </c>
      <c r="F247" s="159" t="s">
        <v>30</v>
      </c>
      <c r="G247" s="167">
        <v>546</v>
      </c>
      <c r="H247" s="168">
        <v>44540</v>
      </c>
      <c r="I247" s="159"/>
    </row>
    <row r="248" spans="1:9" x14ac:dyDescent="0.25">
      <c r="A248" s="159" t="s">
        <v>934</v>
      </c>
      <c r="B248" s="159" t="s">
        <v>719</v>
      </c>
      <c r="C248" s="159" t="s">
        <v>865</v>
      </c>
      <c r="D248" s="159" t="s">
        <v>902</v>
      </c>
      <c r="E248" s="159" t="s">
        <v>632</v>
      </c>
      <c r="F248" s="159" t="s">
        <v>30</v>
      </c>
      <c r="G248" s="167">
        <v>662</v>
      </c>
      <c r="H248" s="168">
        <v>44540</v>
      </c>
      <c r="I248" s="159"/>
    </row>
    <row r="249" spans="1:9" x14ac:dyDescent="0.25">
      <c r="A249" s="159" t="s">
        <v>935</v>
      </c>
      <c r="B249" s="159" t="s">
        <v>719</v>
      </c>
      <c r="C249" s="159" t="s">
        <v>865</v>
      </c>
      <c r="D249" s="159" t="s">
        <v>907</v>
      </c>
      <c r="E249" s="159" t="s">
        <v>632</v>
      </c>
      <c r="F249" s="159" t="s">
        <v>30</v>
      </c>
      <c r="G249" s="167">
        <v>662</v>
      </c>
      <c r="H249" s="168">
        <v>44540</v>
      </c>
      <c r="I249" s="159"/>
    </row>
    <row r="250" spans="1:9" x14ac:dyDescent="0.25">
      <c r="A250" s="159" t="s">
        <v>936</v>
      </c>
      <c r="B250" s="159" t="s">
        <v>719</v>
      </c>
      <c r="C250" s="159" t="s">
        <v>865</v>
      </c>
      <c r="D250" s="159" t="s">
        <v>909</v>
      </c>
      <c r="E250" s="159" t="s">
        <v>632</v>
      </c>
      <c r="F250" s="159" t="s">
        <v>30</v>
      </c>
      <c r="G250" s="167">
        <v>662</v>
      </c>
      <c r="H250" s="168">
        <v>44540</v>
      </c>
      <c r="I250" s="159"/>
    </row>
    <row r="251" spans="1:9" x14ac:dyDescent="0.25">
      <c r="A251" s="159" t="s">
        <v>937</v>
      </c>
      <c r="B251" s="159" t="s">
        <v>719</v>
      </c>
      <c r="C251" s="159" t="s">
        <v>865</v>
      </c>
      <c r="D251" s="159" t="s">
        <v>875</v>
      </c>
      <c r="E251" s="159" t="s">
        <v>615</v>
      </c>
      <c r="F251" s="159" t="s">
        <v>30</v>
      </c>
      <c r="G251" s="167">
        <v>588</v>
      </c>
      <c r="H251" s="168">
        <v>44540</v>
      </c>
      <c r="I251" s="159"/>
    </row>
    <row r="252" spans="1:9" x14ac:dyDescent="0.25">
      <c r="A252" s="159" t="s">
        <v>938</v>
      </c>
      <c r="B252" s="159" t="s">
        <v>733</v>
      </c>
      <c r="C252" s="159" t="s">
        <v>939</v>
      </c>
      <c r="D252" s="159" t="s">
        <v>940</v>
      </c>
      <c r="E252" s="159" t="s">
        <v>587</v>
      </c>
      <c r="F252" s="159" t="s">
        <v>33</v>
      </c>
      <c r="G252" s="167">
        <v>2303</v>
      </c>
      <c r="H252" s="168">
        <v>44540</v>
      </c>
      <c r="I252" s="159"/>
    </row>
    <row r="253" spans="1:9" x14ac:dyDescent="0.25">
      <c r="A253" s="159" t="s">
        <v>941</v>
      </c>
      <c r="B253" s="159" t="s">
        <v>733</v>
      </c>
      <c r="C253" s="159" t="s">
        <v>939</v>
      </c>
      <c r="D253" s="159" t="s">
        <v>942</v>
      </c>
      <c r="E253" s="159" t="s">
        <v>612</v>
      </c>
      <c r="F253" s="159" t="s">
        <v>33</v>
      </c>
      <c r="G253" s="167">
        <v>37200</v>
      </c>
      <c r="H253" s="168">
        <v>44540</v>
      </c>
      <c r="I253" s="159"/>
    </row>
    <row r="254" spans="1:9" x14ac:dyDescent="0.25">
      <c r="A254" s="159" t="s">
        <v>943</v>
      </c>
      <c r="B254" s="159" t="s">
        <v>733</v>
      </c>
      <c r="C254" s="159" t="s">
        <v>939</v>
      </c>
      <c r="D254" s="159" t="s">
        <v>944</v>
      </c>
      <c r="E254" s="159" t="s">
        <v>587</v>
      </c>
      <c r="F254" s="159" t="s">
        <v>33</v>
      </c>
      <c r="G254" s="167">
        <v>143970</v>
      </c>
      <c r="H254" s="168">
        <v>44540</v>
      </c>
      <c r="I254" s="159"/>
    </row>
    <row r="255" spans="1:9" x14ac:dyDescent="0.25">
      <c r="A255" s="159" t="s">
        <v>945</v>
      </c>
      <c r="B255" s="159" t="s">
        <v>733</v>
      </c>
      <c r="C255" s="159" t="s">
        <v>939</v>
      </c>
      <c r="D255" s="159" t="s">
        <v>940</v>
      </c>
      <c r="E255" s="159" t="s">
        <v>624</v>
      </c>
      <c r="F255" s="159" t="s">
        <v>33</v>
      </c>
      <c r="G255" s="167">
        <v>19800</v>
      </c>
      <c r="H255" s="168">
        <v>44540</v>
      </c>
      <c r="I255" s="159"/>
    </row>
    <row r="256" spans="1:9" x14ac:dyDescent="0.25">
      <c r="A256" s="159" t="s">
        <v>946</v>
      </c>
      <c r="B256" s="159" t="s">
        <v>733</v>
      </c>
      <c r="C256" s="159" t="s">
        <v>939</v>
      </c>
      <c r="D256" s="159" t="s">
        <v>942</v>
      </c>
      <c r="E256" s="159" t="s">
        <v>595</v>
      </c>
      <c r="F256" s="159" t="s">
        <v>33</v>
      </c>
      <c r="G256" s="167">
        <v>2700</v>
      </c>
      <c r="H256" s="168">
        <v>44540</v>
      </c>
      <c r="I256" s="159"/>
    </row>
    <row r="257" spans="1:9" x14ac:dyDescent="0.25">
      <c r="A257" s="159" t="s">
        <v>947</v>
      </c>
      <c r="B257" s="159" t="s">
        <v>733</v>
      </c>
      <c r="C257" s="159" t="s">
        <v>939</v>
      </c>
      <c r="D257" s="159" t="s">
        <v>948</v>
      </c>
      <c r="E257" s="159" t="s">
        <v>624</v>
      </c>
      <c r="F257" s="159" t="s">
        <v>33</v>
      </c>
      <c r="G257" s="167">
        <v>9892.1280000000006</v>
      </c>
      <c r="H257" s="168">
        <v>44540</v>
      </c>
      <c r="I257" s="159"/>
    </row>
    <row r="258" spans="1:9" x14ac:dyDescent="0.25">
      <c r="A258" s="159" t="s">
        <v>949</v>
      </c>
      <c r="B258" s="159" t="s">
        <v>733</v>
      </c>
      <c r="C258" s="159" t="s">
        <v>939</v>
      </c>
      <c r="D258" s="159" t="s">
        <v>950</v>
      </c>
      <c r="E258" s="159" t="s">
        <v>624</v>
      </c>
      <c r="F258" s="159" t="s">
        <v>33</v>
      </c>
      <c r="G258" s="167">
        <v>18900</v>
      </c>
      <c r="H258" s="168">
        <v>44540</v>
      </c>
      <c r="I258" s="159"/>
    </row>
    <row r="259" spans="1:9" x14ac:dyDescent="0.25">
      <c r="A259" s="159" t="s">
        <v>951</v>
      </c>
      <c r="B259" s="159" t="s">
        <v>733</v>
      </c>
      <c r="C259" s="159" t="s">
        <v>939</v>
      </c>
      <c r="D259" s="159" t="s">
        <v>942</v>
      </c>
      <c r="E259" s="159" t="s">
        <v>587</v>
      </c>
      <c r="F259" s="159" t="s">
        <v>33</v>
      </c>
      <c r="G259" s="167">
        <v>12105</v>
      </c>
      <c r="H259" s="168">
        <v>44540</v>
      </c>
      <c r="I259" s="159"/>
    </row>
    <row r="260" spans="1:9" x14ac:dyDescent="0.25">
      <c r="A260" s="159" t="s">
        <v>952</v>
      </c>
      <c r="B260" s="159" t="s">
        <v>733</v>
      </c>
      <c r="C260" s="159" t="s">
        <v>939</v>
      </c>
      <c r="D260" s="159" t="s">
        <v>953</v>
      </c>
      <c r="E260" s="159" t="s">
        <v>612</v>
      </c>
      <c r="F260" s="159" t="s">
        <v>33</v>
      </c>
      <c r="G260" s="167">
        <v>8910</v>
      </c>
      <c r="H260" s="168">
        <v>44540</v>
      </c>
      <c r="I260" s="159"/>
    </row>
    <row r="261" spans="1:9" x14ac:dyDescent="0.25">
      <c r="A261" s="159" t="s">
        <v>954</v>
      </c>
      <c r="B261" s="159" t="s">
        <v>733</v>
      </c>
      <c r="C261" s="159" t="s">
        <v>939</v>
      </c>
      <c r="D261" s="159" t="s">
        <v>955</v>
      </c>
      <c r="E261" s="159" t="s">
        <v>624</v>
      </c>
      <c r="F261" s="159" t="s">
        <v>33</v>
      </c>
      <c r="G261" s="167">
        <v>13200</v>
      </c>
      <c r="H261" s="168">
        <v>44540</v>
      </c>
      <c r="I261" s="159"/>
    </row>
    <row r="262" spans="1:9" x14ac:dyDescent="0.25">
      <c r="A262" s="159" t="s">
        <v>956</v>
      </c>
      <c r="B262" s="159" t="s">
        <v>733</v>
      </c>
      <c r="C262" s="159" t="s">
        <v>939</v>
      </c>
      <c r="D262" s="159" t="s">
        <v>940</v>
      </c>
      <c r="E262" s="159" t="s">
        <v>603</v>
      </c>
      <c r="F262" s="159" t="s">
        <v>33</v>
      </c>
      <c r="G262" s="167">
        <v>7200</v>
      </c>
      <c r="H262" s="168">
        <v>44540</v>
      </c>
      <c r="I262" s="159"/>
    </row>
    <row r="263" spans="1:9" x14ac:dyDescent="0.25">
      <c r="A263" s="159" t="s">
        <v>957</v>
      </c>
      <c r="B263" s="159" t="s">
        <v>733</v>
      </c>
      <c r="C263" s="159" t="s">
        <v>939</v>
      </c>
      <c r="D263" s="159" t="s">
        <v>944</v>
      </c>
      <c r="E263" s="159" t="s">
        <v>624</v>
      </c>
      <c r="F263" s="159" t="s">
        <v>33</v>
      </c>
      <c r="G263" s="167">
        <v>25200</v>
      </c>
      <c r="H263" s="168">
        <v>44540</v>
      </c>
      <c r="I263" s="159"/>
    </row>
    <row r="264" spans="1:9" x14ac:dyDescent="0.25">
      <c r="A264" s="159" t="s">
        <v>958</v>
      </c>
      <c r="B264" s="159" t="s">
        <v>733</v>
      </c>
      <c r="C264" s="159" t="s">
        <v>939</v>
      </c>
      <c r="D264" s="159" t="s">
        <v>953</v>
      </c>
      <c r="E264" s="159" t="s">
        <v>595</v>
      </c>
      <c r="F264" s="159" t="s">
        <v>33</v>
      </c>
      <c r="G264" s="167">
        <v>1800</v>
      </c>
      <c r="H264" s="168">
        <v>44540</v>
      </c>
      <c r="I264" s="159"/>
    </row>
    <row r="265" spans="1:9" x14ac:dyDescent="0.25">
      <c r="A265" s="159" t="s">
        <v>959</v>
      </c>
      <c r="B265" s="159" t="s">
        <v>733</v>
      </c>
      <c r="C265" s="159" t="s">
        <v>939</v>
      </c>
      <c r="D265" s="159" t="s">
        <v>955</v>
      </c>
      <c r="E265" s="159" t="s">
        <v>587</v>
      </c>
      <c r="F265" s="159" t="s">
        <v>33</v>
      </c>
      <c r="G265" s="167">
        <v>35823.599999999999</v>
      </c>
      <c r="H265" s="168">
        <v>44540</v>
      </c>
      <c r="I265" s="159"/>
    </row>
    <row r="266" spans="1:9" x14ac:dyDescent="0.25">
      <c r="A266" s="159" t="s">
        <v>960</v>
      </c>
      <c r="B266" s="159" t="s">
        <v>733</v>
      </c>
      <c r="C266" s="159" t="s">
        <v>939</v>
      </c>
      <c r="D266" s="159" t="s">
        <v>950</v>
      </c>
      <c r="E266" s="159" t="s">
        <v>665</v>
      </c>
      <c r="F266" s="159" t="s">
        <v>33</v>
      </c>
      <c r="G266" s="167">
        <v>2322</v>
      </c>
      <c r="H266" s="168">
        <v>44540</v>
      </c>
      <c r="I266" s="159"/>
    </row>
    <row r="267" spans="1:9" x14ac:dyDescent="0.25">
      <c r="A267" s="159" t="s">
        <v>961</v>
      </c>
      <c r="B267" s="159" t="s">
        <v>733</v>
      </c>
      <c r="C267" s="159" t="s">
        <v>939</v>
      </c>
      <c r="D267" s="159" t="s">
        <v>944</v>
      </c>
      <c r="E267" s="159" t="s">
        <v>587</v>
      </c>
      <c r="F267" s="159" t="s">
        <v>33</v>
      </c>
      <c r="G267" s="167">
        <v>13216.578</v>
      </c>
      <c r="H267" s="168">
        <v>44540</v>
      </c>
      <c r="I267" s="159"/>
    </row>
    <row r="268" spans="1:9" x14ac:dyDescent="0.25">
      <c r="A268" s="159" t="s">
        <v>962</v>
      </c>
      <c r="B268" s="159" t="s">
        <v>733</v>
      </c>
      <c r="C268" s="159" t="s">
        <v>939</v>
      </c>
      <c r="D268" s="159" t="s">
        <v>944</v>
      </c>
      <c r="E268" s="159" t="s">
        <v>681</v>
      </c>
      <c r="F268" s="159" t="s">
        <v>33</v>
      </c>
      <c r="G268" s="167">
        <v>24429.948</v>
      </c>
      <c r="H268" s="168">
        <v>44540</v>
      </c>
      <c r="I268" s="159"/>
    </row>
    <row r="269" spans="1:9" x14ac:dyDescent="0.25">
      <c r="A269" s="159" t="s">
        <v>963</v>
      </c>
      <c r="B269" s="159" t="s">
        <v>733</v>
      </c>
      <c r="C269" s="159" t="s">
        <v>939</v>
      </c>
      <c r="D269" s="159" t="s">
        <v>948</v>
      </c>
      <c r="E269" s="159" t="s">
        <v>612</v>
      </c>
      <c r="F269" s="159" t="s">
        <v>33</v>
      </c>
      <c r="G269" s="167">
        <v>3681.2460000000001</v>
      </c>
      <c r="H269" s="168">
        <v>44540</v>
      </c>
      <c r="I269" s="159"/>
    </row>
    <row r="270" spans="1:9" x14ac:dyDescent="0.25">
      <c r="A270" s="159" t="s">
        <v>964</v>
      </c>
      <c r="B270" s="159" t="s">
        <v>733</v>
      </c>
      <c r="C270" s="159" t="s">
        <v>939</v>
      </c>
      <c r="D270" s="159" t="s">
        <v>944</v>
      </c>
      <c r="E270" s="159" t="s">
        <v>818</v>
      </c>
      <c r="F270" s="159" t="s">
        <v>33</v>
      </c>
      <c r="G270" s="167">
        <v>4500</v>
      </c>
      <c r="H270" s="168">
        <v>44540</v>
      </c>
      <c r="I270" s="159"/>
    </row>
    <row r="271" spans="1:9" x14ac:dyDescent="0.25">
      <c r="A271" s="159" t="s">
        <v>965</v>
      </c>
      <c r="B271" s="159" t="s">
        <v>733</v>
      </c>
      <c r="C271" s="159" t="s">
        <v>939</v>
      </c>
      <c r="D271" s="159" t="s">
        <v>966</v>
      </c>
      <c r="E271" s="159" t="s">
        <v>595</v>
      </c>
      <c r="F271" s="159" t="s">
        <v>33</v>
      </c>
      <c r="G271" s="167">
        <v>2631.48</v>
      </c>
      <c r="H271" s="168">
        <v>44540</v>
      </c>
      <c r="I271" s="159"/>
    </row>
    <row r="272" spans="1:9" x14ac:dyDescent="0.25">
      <c r="A272" s="159" t="s">
        <v>967</v>
      </c>
      <c r="B272" s="159" t="s">
        <v>733</v>
      </c>
      <c r="C272" s="159" t="s">
        <v>939</v>
      </c>
      <c r="D272" s="159" t="s">
        <v>955</v>
      </c>
      <c r="E272" s="159" t="s">
        <v>612</v>
      </c>
      <c r="F272" s="159" t="s">
        <v>33</v>
      </c>
      <c r="G272" s="167">
        <v>13663.56</v>
      </c>
      <c r="H272" s="168">
        <v>44540</v>
      </c>
      <c r="I272" s="159"/>
    </row>
    <row r="273" spans="1:9" x14ac:dyDescent="0.25">
      <c r="A273" s="159" t="s">
        <v>968</v>
      </c>
      <c r="B273" s="159" t="s">
        <v>733</v>
      </c>
      <c r="C273" s="159" t="s">
        <v>939</v>
      </c>
      <c r="D273" s="159" t="s">
        <v>950</v>
      </c>
      <c r="E273" s="159" t="s">
        <v>587</v>
      </c>
      <c r="F273" s="159" t="s">
        <v>33</v>
      </c>
      <c r="G273" s="167">
        <v>9004.7999999999993</v>
      </c>
      <c r="H273" s="168">
        <v>44540</v>
      </c>
      <c r="I273" s="159"/>
    </row>
    <row r="274" spans="1:9" x14ac:dyDescent="0.25">
      <c r="A274" s="159" t="s">
        <v>969</v>
      </c>
      <c r="B274" s="159" t="s">
        <v>733</v>
      </c>
      <c r="C274" s="159" t="s">
        <v>939</v>
      </c>
      <c r="D274" s="159" t="s">
        <v>950</v>
      </c>
      <c r="E274" s="159" t="s">
        <v>612</v>
      </c>
      <c r="F274" s="159" t="s">
        <v>33</v>
      </c>
      <c r="G274" s="167">
        <v>5433.6</v>
      </c>
      <c r="H274" s="168">
        <v>44540</v>
      </c>
      <c r="I274" s="159"/>
    </row>
    <row r="275" spans="1:9" x14ac:dyDescent="0.25">
      <c r="A275" s="159" t="s">
        <v>970</v>
      </c>
      <c r="B275" s="159" t="s">
        <v>733</v>
      </c>
      <c r="C275" s="159" t="s">
        <v>939</v>
      </c>
      <c r="D275" s="159" t="s">
        <v>966</v>
      </c>
      <c r="E275" s="159" t="s">
        <v>612</v>
      </c>
      <c r="F275" s="159" t="s">
        <v>33</v>
      </c>
      <c r="G275" s="167">
        <v>1301.4000000000001</v>
      </c>
      <c r="H275" s="168">
        <v>44540</v>
      </c>
      <c r="I275" s="159"/>
    </row>
    <row r="276" spans="1:9" x14ac:dyDescent="0.25">
      <c r="A276" s="159" t="s">
        <v>971</v>
      </c>
      <c r="B276" s="159" t="s">
        <v>733</v>
      </c>
      <c r="C276" s="159" t="s">
        <v>939</v>
      </c>
      <c r="D276" s="159" t="s">
        <v>972</v>
      </c>
      <c r="E276" s="159" t="s">
        <v>595</v>
      </c>
      <c r="F276" s="159" t="s">
        <v>33</v>
      </c>
      <c r="G276" s="167">
        <v>1800</v>
      </c>
      <c r="H276" s="168">
        <v>44540</v>
      </c>
      <c r="I276" s="159"/>
    </row>
    <row r="277" spans="1:9" x14ac:dyDescent="0.25">
      <c r="A277" s="159" t="s">
        <v>973</v>
      </c>
      <c r="B277" s="159" t="s">
        <v>733</v>
      </c>
      <c r="C277" s="159" t="s">
        <v>939</v>
      </c>
      <c r="D277" s="159" t="s">
        <v>974</v>
      </c>
      <c r="E277" s="159" t="s">
        <v>587</v>
      </c>
      <c r="F277" s="159" t="s">
        <v>33</v>
      </c>
      <c r="G277" s="167">
        <v>9243.6</v>
      </c>
      <c r="H277" s="168">
        <v>44540</v>
      </c>
      <c r="I277" s="159"/>
    </row>
    <row r="278" spans="1:9" x14ac:dyDescent="0.25">
      <c r="A278" s="159" t="s">
        <v>975</v>
      </c>
      <c r="B278" s="159" t="s">
        <v>733</v>
      </c>
      <c r="C278" s="159" t="s">
        <v>939</v>
      </c>
      <c r="D278" s="159" t="s">
        <v>976</v>
      </c>
      <c r="E278" s="159" t="s">
        <v>977</v>
      </c>
      <c r="F278" s="159" t="s">
        <v>33</v>
      </c>
      <c r="G278" s="167">
        <v>2970</v>
      </c>
      <c r="H278" s="168">
        <v>44540</v>
      </c>
      <c r="I278" s="159"/>
    </row>
    <row r="279" spans="1:9" x14ac:dyDescent="0.25">
      <c r="A279" s="159" t="s">
        <v>978</v>
      </c>
      <c r="B279" s="159" t="s">
        <v>733</v>
      </c>
      <c r="C279" s="159" t="s">
        <v>939</v>
      </c>
      <c r="D279" s="159" t="s">
        <v>976</v>
      </c>
      <c r="E279" s="159" t="s">
        <v>979</v>
      </c>
      <c r="F279" s="159" t="s">
        <v>33</v>
      </c>
      <c r="G279" s="167">
        <v>4500</v>
      </c>
      <c r="H279" s="168">
        <v>44540</v>
      </c>
      <c r="I279" s="159"/>
    </row>
    <row r="280" spans="1:9" x14ac:dyDescent="0.25">
      <c r="A280" s="159" t="s">
        <v>980</v>
      </c>
      <c r="B280" s="159" t="s">
        <v>733</v>
      </c>
      <c r="C280" s="159" t="s">
        <v>939</v>
      </c>
      <c r="D280" s="159" t="s">
        <v>976</v>
      </c>
      <c r="E280" s="159" t="s">
        <v>807</v>
      </c>
      <c r="F280" s="159" t="s">
        <v>33</v>
      </c>
      <c r="G280" s="167">
        <v>24000</v>
      </c>
      <c r="H280" s="168">
        <v>44540</v>
      </c>
      <c r="I280" s="159"/>
    </row>
    <row r="281" spans="1:9" x14ac:dyDescent="0.25">
      <c r="A281" s="159" t="s">
        <v>981</v>
      </c>
      <c r="B281" s="159" t="s">
        <v>733</v>
      </c>
      <c r="C281" s="159" t="s">
        <v>939</v>
      </c>
      <c r="D281" s="159" t="s">
        <v>976</v>
      </c>
      <c r="E281" s="159" t="s">
        <v>825</v>
      </c>
      <c r="F281" s="159" t="s">
        <v>33</v>
      </c>
      <c r="G281" s="167">
        <v>1470</v>
      </c>
      <c r="H281" s="168">
        <v>44540</v>
      </c>
      <c r="I281" s="159"/>
    </row>
    <row r="282" spans="1:9" x14ac:dyDescent="0.25">
      <c r="A282" s="159" t="s">
        <v>982</v>
      </c>
      <c r="B282" s="159" t="s">
        <v>733</v>
      </c>
      <c r="C282" s="159" t="s">
        <v>939</v>
      </c>
      <c r="D282" s="159" t="s">
        <v>972</v>
      </c>
      <c r="E282" s="159" t="s">
        <v>665</v>
      </c>
      <c r="F282" s="159" t="s">
        <v>33</v>
      </c>
      <c r="G282" s="167">
        <v>1782</v>
      </c>
      <c r="H282" s="168">
        <v>44540</v>
      </c>
      <c r="I282" s="159"/>
    </row>
    <row r="283" spans="1:9" x14ac:dyDescent="0.25">
      <c r="A283" s="159" t="s">
        <v>983</v>
      </c>
      <c r="B283" s="159" t="s">
        <v>733</v>
      </c>
      <c r="C283" s="159" t="s">
        <v>939</v>
      </c>
      <c r="D283" s="159" t="s">
        <v>976</v>
      </c>
      <c r="E283" s="159" t="s">
        <v>804</v>
      </c>
      <c r="F283" s="159" t="s">
        <v>33</v>
      </c>
      <c r="G283" s="167">
        <v>5400</v>
      </c>
      <c r="H283" s="168">
        <v>44540</v>
      </c>
      <c r="I283" s="159"/>
    </row>
    <row r="284" spans="1:9" x14ac:dyDescent="0.25">
      <c r="A284" s="159" t="s">
        <v>984</v>
      </c>
      <c r="B284" s="159" t="s">
        <v>733</v>
      </c>
      <c r="C284" s="159" t="s">
        <v>939</v>
      </c>
      <c r="D284" s="159" t="s">
        <v>976</v>
      </c>
      <c r="E284" s="159" t="s">
        <v>615</v>
      </c>
      <c r="F284" s="159" t="s">
        <v>33</v>
      </c>
      <c r="G284" s="167">
        <v>1350</v>
      </c>
      <c r="H284" s="168">
        <v>44540</v>
      </c>
      <c r="I284" s="159"/>
    </row>
    <row r="285" spans="1:9" x14ac:dyDescent="0.25">
      <c r="A285" s="159" t="s">
        <v>985</v>
      </c>
      <c r="B285" s="159" t="s">
        <v>733</v>
      </c>
      <c r="C285" s="159" t="s">
        <v>939</v>
      </c>
      <c r="D285" s="159" t="s">
        <v>948</v>
      </c>
      <c r="E285" s="159" t="s">
        <v>681</v>
      </c>
      <c r="F285" s="159" t="s">
        <v>33</v>
      </c>
      <c r="G285" s="167">
        <v>80.052000000000007</v>
      </c>
      <c r="H285" s="168">
        <v>44540</v>
      </c>
      <c r="I285" s="159"/>
    </row>
    <row r="286" spans="1:9" x14ac:dyDescent="0.25">
      <c r="A286" s="159" t="s">
        <v>986</v>
      </c>
      <c r="B286" s="159" t="s">
        <v>733</v>
      </c>
      <c r="C286" s="159" t="s">
        <v>939</v>
      </c>
      <c r="D286" s="159" t="s">
        <v>974</v>
      </c>
      <c r="E286" s="159" t="s">
        <v>632</v>
      </c>
      <c r="F286" s="159" t="s">
        <v>33</v>
      </c>
      <c r="G286" s="167">
        <v>348</v>
      </c>
      <c r="H286" s="168">
        <v>44540</v>
      </c>
      <c r="I286" s="159"/>
    </row>
    <row r="287" spans="1:9" x14ac:dyDescent="0.25">
      <c r="A287" s="159" t="s">
        <v>987</v>
      </c>
      <c r="B287" s="159" t="s">
        <v>733</v>
      </c>
      <c r="C287" s="159" t="s">
        <v>939</v>
      </c>
      <c r="D287" s="159" t="s">
        <v>976</v>
      </c>
      <c r="E287" s="159" t="s">
        <v>610</v>
      </c>
      <c r="F287" s="159" t="s">
        <v>33</v>
      </c>
      <c r="G287" s="167">
        <v>135</v>
      </c>
      <c r="H287" s="168">
        <v>44540</v>
      </c>
      <c r="I287" s="159"/>
    </row>
    <row r="288" spans="1:9" x14ac:dyDescent="0.25">
      <c r="A288" s="159" t="s">
        <v>988</v>
      </c>
      <c r="B288" s="159" t="s">
        <v>733</v>
      </c>
      <c r="C288" s="159" t="s">
        <v>939</v>
      </c>
      <c r="D288" s="159" t="s">
        <v>976</v>
      </c>
      <c r="E288" s="159" t="s">
        <v>632</v>
      </c>
      <c r="F288" s="159" t="s">
        <v>33</v>
      </c>
      <c r="G288" s="167">
        <v>180</v>
      </c>
      <c r="H288" s="168">
        <v>44540</v>
      </c>
      <c r="I288" s="159"/>
    </row>
    <row r="289" spans="1:9" x14ac:dyDescent="0.25">
      <c r="A289" s="159" t="s">
        <v>989</v>
      </c>
      <c r="B289" s="159" t="s">
        <v>733</v>
      </c>
      <c r="C289" s="159" t="s">
        <v>939</v>
      </c>
      <c r="D289" s="159" t="s">
        <v>942</v>
      </c>
      <c r="E289" s="159" t="s">
        <v>632</v>
      </c>
      <c r="F289" s="159" t="s">
        <v>33</v>
      </c>
      <c r="G289" s="167">
        <v>930</v>
      </c>
      <c r="H289" s="168">
        <v>44540</v>
      </c>
      <c r="I289" s="159"/>
    </row>
    <row r="290" spans="1:9" x14ac:dyDescent="0.25">
      <c r="A290" s="159" t="s">
        <v>990</v>
      </c>
      <c r="B290" s="159" t="s">
        <v>733</v>
      </c>
      <c r="C290" s="159" t="s">
        <v>939</v>
      </c>
      <c r="D290" s="159" t="s">
        <v>972</v>
      </c>
      <c r="E290" s="159" t="s">
        <v>632</v>
      </c>
      <c r="F290" s="159" t="s">
        <v>33</v>
      </c>
      <c r="G290" s="167">
        <v>336</v>
      </c>
      <c r="H290" s="168">
        <v>44540</v>
      </c>
      <c r="I290" s="159"/>
    </row>
    <row r="291" spans="1:9" x14ac:dyDescent="0.25">
      <c r="A291" s="159" t="s">
        <v>991</v>
      </c>
      <c r="B291" s="159" t="s">
        <v>733</v>
      </c>
      <c r="C291" s="159" t="s">
        <v>939</v>
      </c>
      <c r="D291" s="159" t="s">
        <v>972</v>
      </c>
      <c r="E291" s="159" t="s">
        <v>992</v>
      </c>
      <c r="F291" s="159" t="s">
        <v>33</v>
      </c>
      <c r="G291" s="167">
        <v>900</v>
      </c>
      <c r="H291" s="168">
        <v>44540</v>
      </c>
      <c r="I291" s="159"/>
    </row>
    <row r="292" spans="1:9" x14ac:dyDescent="0.25">
      <c r="A292" s="159" t="s">
        <v>993</v>
      </c>
      <c r="B292" s="159" t="s">
        <v>733</v>
      </c>
      <c r="C292" s="159" t="s">
        <v>939</v>
      </c>
      <c r="D292" s="159" t="s">
        <v>955</v>
      </c>
      <c r="E292" s="159" t="s">
        <v>681</v>
      </c>
      <c r="F292" s="159" t="s">
        <v>33</v>
      </c>
      <c r="G292" s="167">
        <v>489.10199999999998</v>
      </c>
      <c r="H292" s="168">
        <v>44540</v>
      </c>
      <c r="I292" s="159"/>
    </row>
    <row r="293" spans="1:9" x14ac:dyDescent="0.25">
      <c r="A293" s="159" t="s">
        <v>994</v>
      </c>
      <c r="B293" s="159" t="s">
        <v>733</v>
      </c>
      <c r="C293" s="159" t="s">
        <v>939</v>
      </c>
      <c r="D293" s="159" t="s">
        <v>953</v>
      </c>
      <c r="E293" s="159" t="s">
        <v>632</v>
      </c>
      <c r="F293" s="159" t="s">
        <v>33</v>
      </c>
      <c r="G293" s="167">
        <v>234</v>
      </c>
      <c r="H293" s="168">
        <v>44540</v>
      </c>
      <c r="I293" s="159"/>
    </row>
    <row r="294" spans="1:9" x14ac:dyDescent="0.25">
      <c r="A294" s="159" t="s">
        <v>995</v>
      </c>
      <c r="B294" s="159" t="s">
        <v>719</v>
      </c>
      <c r="C294" s="159" t="s">
        <v>996</v>
      </c>
      <c r="D294" s="159" t="s">
        <v>997</v>
      </c>
      <c r="E294" s="159" t="s">
        <v>598</v>
      </c>
      <c r="F294" s="159" t="s">
        <v>30</v>
      </c>
      <c r="G294" s="167">
        <v>30</v>
      </c>
      <c r="H294" s="168">
        <v>44540</v>
      </c>
      <c r="I294" s="159"/>
    </row>
    <row r="295" spans="1:9" x14ac:dyDescent="0.25">
      <c r="A295" s="159" t="s">
        <v>998</v>
      </c>
      <c r="B295" s="159" t="s">
        <v>719</v>
      </c>
      <c r="C295" s="159" t="s">
        <v>996</v>
      </c>
      <c r="D295" s="159" t="s">
        <v>997</v>
      </c>
      <c r="E295" s="159" t="s">
        <v>738</v>
      </c>
      <c r="F295" s="159" t="s">
        <v>30</v>
      </c>
      <c r="G295" s="167">
        <v>77</v>
      </c>
      <c r="H295" s="168">
        <v>44540</v>
      </c>
      <c r="I295" s="159"/>
    </row>
    <row r="296" spans="1:9" x14ac:dyDescent="0.25">
      <c r="A296" s="159" t="s">
        <v>999</v>
      </c>
      <c r="B296" s="159" t="s">
        <v>719</v>
      </c>
      <c r="C296" s="159" t="s">
        <v>996</v>
      </c>
      <c r="D296" s="159" t="s">
        <v>1000</v>
      </c>
      <c r="E296" s="159" t="s">
        <v>598</v>
      </c>
      <c r="F296" s="159" t="s">
        <v>30</v>
      </c>
      <c r="G296" s="167">
        <v>108</v>
      </c>
      <c r="H296" s="168">
        <v>44540</v>
      </c>
      <c r="I296" s="159"/>
    </row>
    <row r="297" spans="1:9" x14ac:dyDescent="0.25">
      <c r="A297" s="159" t="s">
        <v>1001</v>
      </c>
      <c r="B297" s="159" t="s">
        <v>719</v>
      </c>
      <c r="C297" s="159" t="s">
        <v>996</v>
      </c>
      <c r="D297" s="159" t="s">
        <v>1000</v>
      </c>
      <c r="E297" s="159" t="s">
        <v>738</v>
      </c>
      <c r="F297" s="159" t="s">
        <v>30</v>
      </c>
      <c r="G297" s="167">
        <v>172</v>
      </c>
      <c r="H297" s="168">
        <v>44540</v>
      </c>
      <c r="I297" s="159"/>
    </row>
    <row r="298" spans="1:9" x14ac:dyDescent="0.25">
      <c r="A298" s="159" t="s">
        <v>1002</v>
      </c>
      <c r="B298" s="159" t="s">
        <v>719</v>
      </c>
      <c r="C298" s="159" t="s">
        <v>419</v>
      </c>
      <c r="D298" s="159" t="s">
        <v>1003</v>
      </c>
      <c r="E298" s="159" t="s">
        <v>612</v>
      </c>
      <c r="F298" s="159" t="s">
        <v>30</v>
      </c>
      <c r="G298" s="167">
        <v>4500</v>
      </c>
      <c r="H298" s="168">
        <v>44540</v>
      </c>
      <c r="I298" s="159"/>
    </row>
    <row r="299" spans="1:9" x14ac:dyDescent="0.25">
      <c r="A299" s="159" t="s">
        <v>1004</v>
      </c>
      <c r="B299" s="159" t="s">
        <v>719</v>
      </c>
      <c r="C299" s="159" t="s">
        <v>419</v>
      </c>
      <c r="D299" s="159" t="s">
        <v>1005</v>
      </c>
      <c r="E299" s="159" t="s">
        <v>665</v>
      </c>
      <c r="F299" s="159" t="s">
        <v>30</v>
      </c>
      <c r="G299" s="167">
        <v>27479.484</v>
      </c>
      <c r="H299" s="168">
        <v>44540</v>
      </c>
      <c r="I299" s="159"/>
    </row>
    <row r="300" spans="1:9" x14ac:dyDescent="0.25">
      <c r="A300" s="159" t="s">
        <v>1006</v>
      </c>
      <c r="B300" s="159" t="s">
        <v>719</v>
      </c>
      <c r="C300" s="159" t="s">
        <v>419</v>
      </c>
      <c r="D300" s="159" t="s">
        <v>1005</v>
      </c>
      <c r="E300" s="159" t="s">
        <v>610</v>
      </c>
      <c r="F300" s="159" t="s">
        <v>30</v>
      </c>
      <c r="G300" s="167">
        <v>2748</v>
      </c>
      <c r="H300" s="168">
        <v>44540</v>
      </c>
      <c r="I300" s="159"/>
    </row>
    <row r="301" spans="1:9" x14ac:dyDescent="0.25">
      <c r="A301" s="159" t="s">
        <v>1007</v>
      </c>
      <c r="B301" s="159" t="s">
        <v>719</v>
      </c>
      <c r="C301" s="159" t="s">
        <v>419</v>
      </c>
      <c r="D301" s="159" t="s">
        <v>1008</v>
      </c>
      <c r="E301" s="159" t="s">
        <v>612</v>
      </c>
      <c r="F301" s="159" t="s">
        <v>30</v>
      </c>
      <c r="G301" s="167">
        <v>5779.2</v>
      </c>
      <c r="H301" s="168">
        <v>44540</v>
      </c>
      <c r="I301" s="159"/>
    </row>
    <row r="302" spans="1:9" x14ac:dyDescent="0.25">
      <c r="A302" s="159" t="s">
        <v>1009</v>
      </c>
      <c r="B302" s="159" t="s">
        <v>719</v>
      </c>
      <c r="C302" s="159" t="s">
        <v>419</v>
      </c>
      <c r="D302" s="159" t="s">
        <v>1010</v>
      </c>
      <c r="E302" s="159" t="s">
        <v>610</v>
      </c>
      <c r="F302" s="159" t="s">
        <v>30</v>
      </c>
      <c r="G302" s="167">
        <v>3604</v>
      </c>
      <c r="H302" s="168">
        <v>44540</v>
      </c>
      <c r="I302" s="159"/>
    </row>
    <row r="303" spans="1:9" x14ac:dyDescent="0.25">
      <c r="A303" s="159" t="s">
        <v>1011</v>
      </c>
      <c r="B303" s="159" t="s">
        <v>719</v>
      </c>
      <c r="C303" s="159" t="s">
        <v>419</v>
      </c>
      <c r="D303" s="159" t="s">
        <v>1012</v>
      </c>
      <c r="E303" s="159" t="s">
        <v>610</v>
      </c>
      <c r="F303" s="159" t="s">
        <v>30</v>
      </c>
      <c r="G303" s="167">
        <v>2526</v>
      </c>
      <c r="H303" s="168">
        <v>44540</v>
      </c>
      <c r="I303" s="159"/>
    </row>
    <row r="304" spans="1:9" x14ac:dyDescent="0.25">
      <c r="A304" s="159" t="s">
        <v>1013</v>
      </c>
      <c r="B304" s="159" t="s">
        <v>719</v>
      </c>
      <c r="C304" s="159" t="s">
        <v>419</v>
      </c>
      <c r="D304" s="159" t="s">
        <v>1014</v>
      </c>
      <c r="E304" s="159" t="s">
        <v>624</v>
      </c>
      <c r="F304" s="159" t="s">
        <v>30</v>
      </c>
      <c r="G304" s="167">
        <v>3987.6</v>
      </c>
      <c r="H304" s="168">
        <v>44540</v>
      </c>
      <c r="I304" s="159"/>
    </row>
    <row r="305" spans="1:9" x14ac:dyDescent="0.25">
      <c r="A305" s="159" t="s">
        <v>1015</v>
      </c>
      <c r="B305" s="159" t="s">
        <v>719</v>
      </c>
      <c r="C305" s="159" t="s">
        <v>419</v>
      </c>
      <c r="D305" s="159" t="s">
        <v>1016</v>
      </c>
      <c r="E305" s="159" t="s">
        <v>624</v>
      </c>
      <c r="F305" s="159" t="s">
        <v>30</v>
      </c>
      <c r="G305" s="167">
        <v>7924.8</v>
      </c>
      <c r="H305" s="168">
        <v>44540</v>
      </c>
      <c r="I305" s="159"/>
    </row>
    <row r="306" spans="1:9" x14ac:dyDescent="0.25">
      <c r="A306" s="159" t="s">
        <v>1017</v>
      </c>
      <c r="B306" s="159" t="s">
        <v>719</v>
      </c>
      <c r="C306" s="159" t="s">
        <v>419</v>
      </c>
      <c r="D306" s="159" t="s">
        <v>1018</v>
      </c>
      <c r="E306" s="159" t="s">
        <v>587</v>
      </c>
      <c r="F306" s="159" t="s">
        <v>30</v>
      </c>
      <c r="G306" s="167">
        <v>32400</v>
      </c>
      <c r="H306" s="168">
        <v>44540</v>
      </c>
      <c r="I306" s="159"/>
    </row>
    <row r="307" spans="1:9" x14ac:dyDescent="0.25">
      <c r="A307" s="159" t="s">
        <v>1019</v>
      </c>
      <c r="B307" s="159" t="s">
        <v>719</v>
      </c>
      <c r="C307" s="159" t="s">
        <v>419</v>
      </c>
      <c r="D307" s="159" t="s">
        <v>1005</v>
      </c>
      <c r="E307" s="159" t="s">
        <v>1020</v>
      </c>
      <c r="F307" s="159" t="s">
        <v>30</v>
      </c>
      <c r="G307" s="167">
        <v>2442</v>
      </c>
      <c r="H307" s="168">
        <v>44540</v>
      </c>
      <c r="I307" s="159"/>
    </row>
    <row r="308" spans="1:9" x14ac:dyDescent="0.25">
      <c r="A308" s="159" t="s">
        <v>1021</v>
      </c>
      <c r="B308" s="159" t="s">
        <v>719</v>
      </c>
      <c r="C308" s="159" t="s">
        <v>419</v>
      </c>
      <c r="D308" s="159" t="s">
        <v>1018</v>
      </c>
      <c r="E308" s="159" t="s">
        <v>612</v>
      </c>
      <c r="F308" s="159" t="s">
        <v>30</v>
      </c>
      <c r="G308" s="167">
        <v>8100</v>
      </c>
      <c r="H308" s="168">
        <v>44540</v>
      </c>
      <c r="I308" s="159"/>
    </row>
    <row r="309" spans="1:9" x14ac:dyDescent="0.25">
      <c r="A309" s="159" t="s">
        <v>1022</v>
      </c>
      <c r="B309" s="159" t="s">
        <v>719</v>
      </c>
      <c r="C309" s="159" t="s">
        <v>419</v>
      </c>
      <c r="D309" s="159" t="s">
        <v>1023</v>
      </c>
      <c r="E309" s="159" t="s">
        <v>612</v>
      </c>
      <c r="F309" s="159" t="s">
        <v>30</v>
      </c>
      <c r="G309" s="167">
        <v>4500</v>
      </c>
      <c r="H309" s="168">
        <v>44540</v>
      </c>
      <c r="I309" s="159"/>
    </row>
    <row r="310" spans="1:9" x14ac:dyDescent="0.25">
      <c r="A310" s="159" t="s">
        <v>1024</v>
      </c>
      <c r="B310" s="159" t="s">
        <v>719</v>
      </c>
      <c r="C310" s="159" t="s">
        <v>419</v>
      </c>
      <c r="D310" s="159" t="s">
        <v>1016</v>
      </c>
      <c r="E310" s="159" t="s">
        <v>612</v>
      </c>
      <c r="F310" s="159" t="s">
        <v>30</v>
      </c>
      <c r="G310" s="167">
        <v>3916.8</v>
      </c>
      <c r="H310" s="168">
        <v>44540</v>
      </c>
      <c r="I310" s="159"/>
    </row>
    <row r="311" spans="1:9" x14ac:dyDescent="0.25">
      <c r="A311" s="159" t="s">
        <v>1025</v>
      </c>
      <c r="B311" s="159" t="s">
        <v>719</v>
      </c>
      <c r="C311" s="159" t="s">
        <v>419</v>
      </c>
      <c r="D311" s="159" t="s">
        <v>1016</v>
      </c>
      <c r="E311" s="159" t="s">
        <v>612</v>
      </c>
      <c r="F311" s="159" t="s">
        <v>30</v>
      </c>
      <c r="G311" s="167">
        <v>3916.8</v>
      </c>
      <c r="H311" s="168">
        <v>44540</v>
      </c>
      <c r="I311" s="159"/>
    </row>
    <row r="312" spans="1:9" x14ac:dyDescent="0.25">
      <c r="A312" s="159" t="s">
        <v>1026</v>
      </c>
      <c r="B312" s="159" t="s">
        <v>719</v>
      </c>
      <c r="C312" s="159" t="s">
        <v>419</v>
      </c>
      <c r="D312" s="159" t="s">
        <v>1018</v>
      </c>
      <c r="E312" s="159" t="s">
        <v>612</v>
      </c>
      <c r="F312" s="159" t="s">
        <v>30</v>
      </c>
      <c r="G312" s="167">
        <v>2100</v>
      </c>
      <c r="H312" s="168">
        <v>44540</v>
      </c>
      <c r="I312" s="159"/>
    </row>
    <row r="313" spans="1:9" x14ac:dyDescent="0.25">
      <c r="A313" s="159" t="s">
        <v>1027</v>
      </c>
      <c r="B313" s="159" t="s">
        <v>719</v>
      </c>
      <c r="C313" s="159" t="s">
        <v>419</v>
      </c>
      <c r="D313" s="159" t="s">
        <v>1028</v>
      </c>
      <c r="E313" s="159" t="s">
        <v>624</v>
      </c>
      <c r="F313" s="159" t="s">
        <v>30</v>
      </c>
      <c r="G313" s="167">
        <v>16324.8</v>
      </c>
      <c r="H313" s="168">
        <v>44540</v>
      </c>
      <c r="I313" s="159"/>
    </row>
    <row r="314" spans="1:9" x14ac:dyDescent="0.25">
      <c r="A314" s="159" t="s">
        <v>1029</v>
      </c>
      <c r="B314" s="159" t="s">
        <v>719</v>
      </c>
      <c r="C314" s="159" t="s">
        <v>419</v>
      </c>
      <c r="D314" s="159" t="s">
        <v>1030</v>
      </c>
      <c r="E314" s="159" t="s">
        <v>612</v>
      </c>
      <c r="F314" s="159" t="s">
        <v>30</v>
      </c>
      <c r="G314" s="167">
        <v>9600</v>
      </c>
      <c r="H314" s="168">
        <v>44540</v>
      </c>
      <c r="I314" s="159"/>
    </row>
    <row r="315" spans="1:9" x14ac:dyDescent="0.25">
      <c r="A315" s="159" t="s">
        <v>1031</v>
      </c>
      <c r="B315" s="159" t="s">
        <v>719</v>
      </c>
      <c r="C315" s="159" t="s">
        <v>419</v>
      </c>
      <c r="D315" s="159" t="s">
        <v>1032</v>
      </c>
      <c r="E315" s="159" t="s">
        <v>612</v>
      </c>
      <c r="F315" s="159" t="s">
        <v>30</v>
      </c>
      <c r="G315" s="167">
        <v>19800</v>
      </c>
      <c r="H315" s="168">
        <v>44540</v>
      </c>
      <c r="I315" s="159"/>
    </row>
    <row r="316" spans="1:9" x14ac:dyDescent="0.25">
      <c r="A316" s="159" t="s">
        <v>1033</v>
      </c>
      <c r="B316" s="159" t="s">
        <v>719</v>
      </c>
      <c r="C316" s="159" t="s">
        <v>419</v>
      </c>
      <c r="D316" s="159" t="s">
        <v>1034</v>
      </c>
      <c r="E316" s="159" t="s">
        <v>612</v>
      </c>
      <c r="F316" s="159" t="s">
        <v>30</v>
      </c>
      <c r="G316" s="167">
        <v>7800</v>
      </c>
      <c r="H316" s="168">
        <v>44540</v>
      </c>
      <c r="I316" s="159"/>
    </row>
    <row r="317" spans="1:9" x14ac:dyDescent="0.25">
      <c r="A317" s="159" t="s">
        <v>1035</v>
      </c>
      <c r="B317" s="159" t="s">
        <v>719</v>
      </c>
      <c r="C317" s="159" t="s">
        <v>419</v>
      </c>
      <c r="D317" s="159" t="s">
        <v>1036</v>
      </c>
      <c r="E317" s="159" t="s">
        <v>612</v>
      </c>
      <c r="F317" s="159" t="s">
        <v>30</v>
      </c>
      <c r="G317" s="167">
        <v>1800</v>
      </c>
      <c r="H317" s="168">
        <v>44540</v>
      </c>
      <c r="I317" s="159"/>
    </row>
    <row r="318" spans="1:9" x14ac:dyDescent="0.25">
      <c r="A318" s="159" t="s">
        <v>1037</v>
      </c>
      <c r="B318" s="159" t="s">
        <v>719</v>
      </c>
      <c r="C318" s="159" t="s">
        <v>1038</v>
      </c>
      <c r="D318" s="159" t="s">
        <v>1039</v>
      </c>
      <c r="E318" s="159" t="s">
        <v>587</v>
      </c>
      <c r="F318" s="159" t="s">
        <v>30</v>
      </c>
      <c r="G318" s="167">
        <v>9215.4</v>
      </c>
      <c r="H318" s="168">
        <v>44540</v>
      </c>
      <c r="I318" s="159"/>
    </row>
    <row r="319" spans="1:9" x14ac:dyDescent="0.25">
      <c r="A319" s="159" t="s">
        <v>1040</v>
      </c>
      <c r="B319" s="159" t="s">
        <v>853</v>
      </c>
      <c r="C319" s="159" t="s">
        <v>1041</v>
      </c>
      <c r="D319" s="159" t="s">
        <v>1042</v>
      </c>
      <c r="E319" s="159" t="s">
        <v>632</v>
      </c>
      <c r="F319" s="159" t="s">
        <v>10</v>
      </c>
      <c r="G319" s="167">
        <v>211</v>
      </c>
      <c r="H319" s="168">
        <v>44540</v>
      </c>
      <c r="I319" s="159"/>
    </row>
    <row r="320" spans="1:9" x14ac:dyDescent="0.25">
      <c r="A320" s="159" t="s">
        <v>1043</v>
      </c>
      <c r="B320" s="159" t="s">
        <v>853</v>
      </c>
      <c r="C320" s="159" t="s">
        <v>1041</v>
      </c>
      <c r="D320" s="159" t="s">
        <v>1042</v>
      </c>
      <c r="E320" s="159" t="s">
        <v>738</v>
      </c>
      <c r="F320" s="159" t="s">
        <v>10</v>
      </c>
      <c r="G320" s="167">
        <v>357</v>
      </c>
      <c r="H320" s="168">
        <v>44540</v>
      </c>
      <c r="I320" s="159"/>
    </row>
    <row r="321" spans="1:9" x14ac:dyDescent="0.25">
      <c r="A321" s="159" t="s">
        <v>1044</v>
      </c>
      <c r="B321" s="159" t="s">
        <v>853</v>
      </c>
      <c r="C321" s="159" t="s">
        <v>1041</v>
      </c>
      <c r="D321" s="159" t="s">
        <v>1045</v>
      </c>
      <c r="E321" s="159" t="s">
        <v>615</v>
      </c>
      <c r="F321" s="159" t="s">
        <v>10</v>
      </c>
      <c r="G321" s="167">
        <v>436</v>
      </c>
      <c r="H321" s="168">
        <v>44540</v>
      </c>
      <c r="I321" s="159"/>
    </row>
    <row r="322" spans="1:9" x14ac:dyDescent="0.25">
      <c r="A322" s="159" t="s">
        <v>1046</v>
      </c>
      <c r="B322" s="159" t="s">
        <v>853</v>
      </c>
      <c r="C322" s="159" t="s">
        <v>1041</v>
      </c>
      <c r="D322" s="159" t="s">
        <v>1045</v>
      </c>
      <c r="E322" s="159" t="s">
        <v>738</v>
      </c>
      <c r="F322" s="159" t="s">
        <v>10</v>
      </c>
      <c r="G322" s="167">
        <v>237</v>
      </c>
      <c r="H322" s="168">
        <v>44540</v>
      </c>
      <c r="I322" s="159"/>
    </row>
    <row r="323" spans="1:9" x14ac:dyDescent="0.25">
      <c r="A323" s="159" t="s">
        <v>1047</v>
      </c>
      <c r="B323" s="159" t="s">
        <v>853</v>
      </c>
      <c r="C323" s="159" t="s">
        <v>1041</v>
      </c>
      <c r="D323" s="159" t="s">
        <v>1045</v>
      </c>
      <c r="E323" s="159" t="s">
        <v>600</v>
      </c>
      <c r="F323" s="159" t="s">
        <v>10</v>
      </c>
      <c r="G323" s="167">
        <v>270</v>
      </c>
      <c r="H323" s="168">
        <v>44540</v>
      </c>
      <c r="I323" s="159"/>
    </row>
    <row r="324" spans="1:9" x14ac:dyDescent="0.25">
      <c r="A324" s="159" t="s">
        <v>1048</v>
      </c>
      <c r="B324" s="159" t="s">
        <v>853</v>
      </c>
      <c r="C324" s="159" t="s">
        <v>1041</v>
      </c>
      <c r="D324" s="159" t="s">
        <v>1045</v>
      </c>
      <c r="E324" s="159" t="s">
        <v>632</v>
      </c>
      <c r="F324" s="159" t="s">
        <v>10</v>
      </c>
      <c r="G324" s="167">
        <v>939</v>
      </c>
      <c r="H324" s="168">
        <v>44540</v>
      </c>
      <c r="I324" s="159"/>
    </row>
    <row r="325" spans="1:9" x14ac:dyDescent="0.25">
      <c r="A325" s="159" t="s">
        <v>1049</v>
      </c>
      <c r="B325" s="159" t="s">
        <v>719</v>
      </c>
      <c r="C325" s="159" t="s">
        <v>1050</v>
      </c>
      <c r="D325" s="159" t="s">
        <v>1051</v>
      </c>
      <c r="E325" s="159" t="s">
        <v>624</v>
      </c>
      <c r="F325" s="159" t="s">
        <v>16</v>
      </c>
      <c r="G325" s="167">
        <v>6235</v>
      </c>
      <c r="H325" s="168">
        <v>44540</v>
      </c>
      <c r="I325" s="159"/>
    </row>
    <row r="326" spans="1:9" x14ac:dyDescent="0.25">
      <c r="A326" s="159" t="s">
        <v>1052</v>
      </c>
      <c r="B326" s="159" t="s">
        <v>719</v>
      </c>
      <c r="C326" s="159" t="s">
        <v>1050</v>
      </c>
      <c r="D326" s="159" t="s">
        <v>816</v>
      </c>
      <c r="E326" s="159" t="s">
        <v>612</v>
      </c>
      <c r="F326" s="159" t="s">
        <v>16</v>
      </c>
      <c r="G326" s="167">
        <v>27600</v>
      </c>
      <c r="H326" s="168">
        <v>44540</v>
      </c>
      <c r="I326" s="159"/>
    </row>
    <row r="327" spans="1:9" x14ac:dyDescent="0.25">
      <c r="A327" s="159" t="s">
        <v>1053</v>
      </c>
      <c r="B327" s="159" t="s">
        <v>719</v>
      </c>
      <c r="C327" s="159" t="s">
        <v>1050</v>
      </c>
      <c r="D327" s="159" t="s">
        <v>1054</v>
      </c>
      <c r="E327" s="159" t="s">
        <v>600</v>
      </c>
      <c r="F327" s="159" t="s">
        <v>16</v>
      </c>
      <c r="G327" s="167">
        <v>619</v>
      </c>
      <c r="H327" s="168">
        <v>44540</v>
      </c>
      <c r="I327" s="159"/>
    </row>
    <row r="328" spans="1:9" x14ac:dyDescent="0.25">
      <c r="A328" s="159" t="s">
        <v>1055</v>
      </c>
      <c r="B328" s="159" t="s">
        <v>719</v>
      </c>
      <c r="C328" s="159" t="s">
        <v>1050</v>
      </c>
      <c r="D328" s="159" t="s">
        <v>1054</v>
      </c>
      <c r="E328" s="159" t="s">
        <v>615</v>
      </c>
      <c r="F328" s="159" t="s">
        <v>16</v>
      </c>
      <c r="G328" s="167">
        <v>773</v>
      </c>
      <c r="H328" s="168">
        <v>44540</v>
      </c>
      <c r="I328" s="159"/>
    </row>
    <row r="329" spans="1:9" x14ac:dyDescent="0.25">
      <c r="A329" s="159" t="s">
        <v>1056</v>
      </c>
      <c r="B329" s="159" t="s">
        <v>719</v>
      </c>
      <c r="C329" s="159" t="s">
        <v>1057</v>
      </c>
      <c r="D329" s="159" t="s">
        <v>1058</v>
      </c>
      <c r="E329" s="159" t="s">
        <v>624</v>
      </c>
      <c r="F329" s="159" t="s">
        <v>30</v>
      </c>
      <c r="G329" s="167">
        <v>68760</v>
      </c>
      <c r="H329" s="168">
        <v>44540</v>
      </c>
      <c r="I329" s="159"/>
    </row>
    <row r="330" spans="1:9" x14ac:dyDescent="0.25">
      <c r="A330" s="159" t="s">
        <v>1059</v>
      </c>
      <c r="B330" s="159" t="s">
        <v>719</v>
      </c>
      <c r="C330" s="159" t="s">
        <v>1057</v>
      </c>
      <c r="D330" s="159" t="s">
        <v>1060</v>
      </c>
      <c r="E330" s="159" t="s">
        <v>688</v>
      </c>
      <c r="F330" s="159" t="s">
        <v>30</v>
      </c>
      <c r="G330" s="167">
        <v>33150</v>
      </c>
      <c r="H330" s="168">
        <v>44540</v>
      </c>
      <c r="I330" s="159"/>
    </row>
    <row r="331" spans="1:9" x14ac:dyDescent="0.25">
      <c r="A331" s="159" t="s">
        <v>1061</v>
      </c>
      <c r="B331" s="159" t="s">
        <v>719</v>
      </c>
      <c r="C331" s="159" t="s">
        <v>1057</v>
      </c>
      <c r="D331" s="159" t="s">
        <v>1062</v>
      </c>
      <c r="E331" s="159" t="s">
        <v>688</v>
      </c>
      <c r="F331" s="159" t="s">
        <v>30</v>
      </c>
      <c r="G331" s="167">
        <v>33150</v>
      </c>
      <c r="H331" s="168">
        <v>44540</v>
      </c>
      <c r="I331" s="159"/>
    </row>
    <row r="332" spans="1:9" x14ac:dyDescent="0.25">
      <c r="A332" s="159" t="s">
        <v>1063</v>
      </c>
      <c r="B332" s="159" t="s">
        <v>719</v>
      </c>
      <c r="C332" s="159" t="s">
        <v>1057</v>
      </c>
      <c r="D332" s="159" t="s">
        <v>1064</v>
      </c>
      <c r="E332" s="159" t="s">
        <v>688</v>
      </c>
      <c r="F332" s="159" t="s">
        <v>30</v>
      </c>
      <c r="G332" s="167">
        <v>33150</v>
      </c>
      <c r="H332" s="168">
        <v>44540</v>
      </c>
      <c r="I332" s="159"/>
    </row>
    <row r="333" spans="1:9" x14ac:dyDescent="0.25">
      <c r="A333" s="159" t="s">
        <v>1065</v>
      </c>
      <c r="B333" s="159" t="s">
        <v>719</v>
      </c>
      <c r="C333" s="159" t="s">
        <v>1057</v>
      </c>
      <c r="D333" s="159" t="s">
        <v>1060</v>
      </c>
      <c r="E333" s="159" t="s">
        <v>587</v>
      </c>
      <c r="F333" s="159" t="s">
        <v>30</v>
      </c>
      <c r="G333" s="167">
        <v>26170.65</v>
      </c>
      <c r="H333" s="168">
        <v>44540</v>
      </c>
      <c r="I333" s="159"/>
    </row>
    <row r="334" spans="1:9" x14ac:dyDescent="0.25">
      <c r="A334" s="159" t="s">
        <v>1066</v>
      </c>
      <c r="B334" s="159" t="s">
        <v>719</v>
      </c>
      <c r="C334" s="159" t="s">
        <v>1057</v>
      </c>
      <c r="D334" s="159" t="s">
        <v>1062</v>
      </c>
      <c r="E334" s="159" t="s">
        <v>587</v>
      </c>
      <c r="F334" s="159" t="s">
        <v>30</v>
      </c>
      <c r="G334" s="167">
        <v>26170.65</v>
      </c>
      <c r="H334" s="168">
        <v>44540</v>
      </c>
      <c r="I334" s="159"/>
    </row>
    <row r="335" spans="1:9" x14ac:dyDescent="0.25">
      <c r="A335" s="159" t="s">
        <v>1067</v>
      </c>
      <c r="B335" s="159" t="s">
        <v>719</v>
      </c>
      <c r="C335" s="159" t="s">
        <v>1057</v>
      </c>
      <c r="D335" s="159" t="s">
        <v>1064</v>
      </c>
      <c r="E335" s="159" t="s">
        <v>587</v>
      </c>
      <c r="F335" s="159" t="s">
        <v>30</v>
      </c>
      <c r="G335" s="167">
        <v>26170.65</v>
      </c>
      <c r="H335" s="168">
        <v>44540</v>
      </c>
      <c r="I335" s="159"/>
    </row>
    <row r="336" spans="1:9" x14ac:dyDescent="0.25">
      <c r="A336" s="159" t="s">
        <v>1068</v>
      </c>
      <c r="B336" s="159" t="s">
        <v>719</v>
      </c>
      <c r="C336" s="159" t="s">
        <v>1057</v>
      </c>
      <c r="D336" s="159" t="s">
        <v>1058</v>
      </c>
      <c r="E336" s="159" t="s">
        <v>587</v>
      </c>
      <c r="F336" s="159" t="s">
        <v>30</v>
      </c>
      <c r="G336" s="167">
        <v>23883</v>
      </c>
      <c r="H336" s="168">
        <v>44540</v>
      </c>
      <c r="I336" s="159"/>
    </row>
    <row r="337" spans="1:9" x14ac:dyDescent="0.25">
      <c r="A337" s="159" t="s">
        <v>1069</v>
      </c>
      <c r="B337" s="159" t="s">
        <v>719</v>
      </c>
      <c r="C337" s="159" t="s">
        <v>1057</v>
      </c>
      <c r="D337" s="159" t="s">
        <v>1070</v>
      </c>
      <c r="E337" s="159" t="s">
        <v>665</v>
      </c>
      <c r="F337" s="159" t="s">
        <v>30</v>
      </c>
      <c r="G337" s="167">
        <v>3936</v>
      </c>
      <c r="H337" s="168">
        <v>44540</v>
      </c>
      <c r="I337" s="159"/>
    </row>
    <row r="338" spans="1:9" x14ac:dyDescent="0.25">
      <c r="A338" s="159" t="s">
        <v>1071</v>
      </c>
      <c r="B338" s="159" t="s">
        <v>719</v>
      </c>
      <c r="C338" s="159" t="s">
        <v>1057</v>
      </c>
      <c r="D338" s="159" t="s">
        <v>1060</v>
      </c>
      <c r="E338" s="159" t="s">
        <v>640</v>
      </c>
      <c r="F338" s="159" t="s">
        <v>30</v>
      </c>
      <c r="G338" s="167">
        <v>2400</v>
      </c>
      <c r="H338" s="168">
        <v>44540</v>
      </c>
      <c r="I338" s="159"/>
    </row>
    <row r="339" spans="1:9" x14ac:dyDescent="0.25">
      <c r="A339" s="159" t="s">
        <v>1072</v>
      </c>
      <c r="B339" s="159" t="s">
        <v>719</v>
      </c>
      <c r="C339" s="159" t="s">
        <v>1057</v>
      </c>
      <c r="D339" s="159" t="s">
        <v>1062</v>
      </c>
      <c r="E339" s="159" t="s">
        <v>640</v>
      </c>
      <c r="F339" s="159" t="s">
        <v>30</v>
      </c>
      <c r="G339" s="167">
        <v>2400</v>
      </c>
      <c r="H339" s="168">
        <v>44540</v>
      </c>
      <c r="I339" s="159"/>
    </row>
    <row r="340" spans="1:9" x14ac:dyDescent="0.25">
      <c r="A340" s="159" t="s">
        <v>1073</v>
      </c>
      <c r="B340" s="159" t="s">
        <v>719</v>
      </c>
      <c r="C340" s="159" t="s">
        <v>1057</v>
      </c>
      <c r="D340" s="159" t="s">
        <v>1064</v>
      </c>
      <c r="E340" s="159" t="s">
        <v>640</v>
      </c>
      <c r="F340" s="159" t="s">
        <v>30</v>
      </c>
      <c r="G340" s="167">
        <v>2400</v>
      </c>
      <c r="H340" s="168">
        <v>44540</v>
      </c>
      <c r="I340" s="159"/>
    </row>
    <row r="341" spans="1:9" x14ac:dyDescent="0.25">
      <c r="A341" s="159" t="s">
        <v>1074</v>
      </c>
      <c r="B341" s="159" t="s">
        <v>719</v>
      </c>
      <c r="C341" s="159" t="s">
        <v>1057</v>
      </c>
      <c r="D341" s="159" t="s">
        <v>1058</v>
      </c>
      <c r="E341" s="159" t="s">
        <v>688</v>
      </c>
      <c r="F341" s="159" t="s">
        <v>30</v>
      </c>
      <c r="G341" s="167">
        <v>36900</v>
      </c>
      <c r="H341" s="168">
        <v>44540</v>
      </c>
      <c r="I341" s="159"/>
    </row>
    <row r="342" spans="1:9" x14ac:dyDescent="0.25">
      <c r="A342" s="159" t="s">
        <v>1075</v>
      </c>
      <c r="B342" s="159" t="s">
        <v>719</v>
      </c>
      <c r="C342" s="159" t="s">
        <v>1057</v>
      </c>
      <c r="D342" s="159" t="s">
        <v>1070</v>
      </c>
      <c r="E342" s="159" t="s">
        <v>624</v>
      </c>
      <c r="F342" s="159" t="s">
        <v>30</v>
      </c>
      <c r="G342" s="167">
        <v>3411.6</v>
      </c>
      <c r="H342" s="168">
        <v>44540</v>
      </c>
      <c r="I342" s="159"/>
    </row>
    <row r="343" spans="1:9" x14ac:dyDescent="0.25">
      <c r="A343" s="159" t="s">
        <v>1076</v>
      </c>
      <c r="B343" s="159" t="s">
        <v>719</v>
      </c>
      <c r="C343" s="159" t="s">
        <v>1057</v>
      </c>
      <c r="D343" s="159" t="s">
        <v>1070</v>
      </c>
      <c r="E343" s="159" t="s">
        <v>640</v>
      </c>
      <c r="F343" s="159" t="s">
        <v>30</v>
      </c>
      <c r="G343" s="167">
        <v>3000</v>
      </c>
      <c r="H343" s="168">
        <v>44540</v>
      </c>
      <c r="I343" s="159"/>
    </row>
    <row r="344" spans="1:9" x14ac:dyDescent="0.25">
      <c r="A344" s="159" t="s">
        <v>1077</v>
      </c>
      <c r="B344" s="159" t="s">
        <v>719</v>
      </c>
      <c r="C344" s="159" t="s">
        <v>1057</v>
      </c>
      <c r="D344" s="159" t="s">
        <v>1060</v>
      </c>
      <c r="E344" s="159" t="s">
        <v>612</v>
      </c>
      <c r="F344" s="159" t="s">
        <v>30</v>
      </c>
      <c r="G344" s="167">
        <v>30728.898000000001</v>
      </c>
      <c r="H344" s="168">
        <v>44540</v>
      </c>
      <c r="I344" s="159"/>
    </row>
    <row r="345" spans="1:9" x14ac:dyDescent="0.25">
      <c r="A345" s="159" t="s">
        <v>1078</v>
      </c>
      <c r="B345" s="159" t="s">
        <v>719</v>
      </c>
      <c r="C345" s="159" t="s">
        <v>1057</v>
      </c>
      <c r="D345" s="159" t="s">
        <v>1062</v>
      </c>
      <c r="E345" s="159" t="s">
        <v>612</v>
      </c>
      <c r="F345" s="159" t="s">
        <v>30</v>
      </c>
      <c r="G345" s="167">
        <v>30728.898000000001</v>
      </c>
      <c r="H345" s="168">
        <v>44540</v>
      </c>
      <c r="I345" s="159"/>
    </row>
    <row r="346" spans="1:9" x14ac:dyDescent="0.25">
      <c r="A346" s="159" t="s">
        <v>1079</v>
      </c>
      <c r="B346" s="159" t="s">
        <v>719</v>
      </c>
      <c r="C346" s="159" t="s">
        <v>1057</v>
      </c>
      <c r="D346" s="159" t="s">
        <v>1064</v>
      </c>
      <c r="E346" s="159" t="s">
        <v>612</v>
      </c>
      <c r="F346" s="159" t="s">
        <v>30</v>
      </c>
      <c r="G346" s="167">
        <v>30728.898000000001</v>
      </c>
      <c r="H346" s="168">
        <v>44540</v>
      </c>
      <c r="I346" s="159"/>
    </row>
    <row r="347" spans="1:9" x14ac:dyDescent="0.25">
      <c r="A347" s="159" t="s">
        <v>1080</v>
      </c>
      <c r="B347" s="159" t="s">
        <v>719</v>
      </c>
      <c r="C347" s="159" t="s">
        <v>1057</v>
      </c>
      <c r="D347" s="159" t="s">
        <v>1058</v>
      </c>
      <c r="E347" s="159" t="s">
        <v>624</v>
      </c>
      <c r="F347" s="159" t="s">
        <v>30</v>
      </c>
      <c r="G347" s="167">
        <v>13500</v>
      </c>
      <c r="H347" s="168">
        <v>44540</v>
      </c>
      <c r="I347" s="159"/>
    </row>
    <row r="348" spans="1:9" x14ac:dyDescent="0.25">
      <c r="A348" s="159" t="s">
        <v>1081</v>
      </c>
      <c r="B348" s="159" t="s">
        <v>719</v>
      </c>
      <c r="C348" s="159" t="s">
        <v>1057</v>
      </c>
      <c r="D348" s="159" t="s">
        <v>1060</v>
      </c>
      <c r="E348" s="159" t="s">
        <v>624</v>
      </c>
      <c r="F348" s="159" t="s">
        <v>30</v>
      </c>
      <c r="G348" s="167">
        <v>12000</v>
      </c>
      <c r="H348" s="168">
        <v>44540</v>
      </c>
      <c r="I348" s="159"/>
    </row>
    <row r="349" spans="1:9" x14ac:dyDescent="0.25">
      <c r="A349" s="159" t="s">
        <v>1082</v>
      </c>
      <c r="B349" s="159" t="s">
        <v>719</v>
      </c>
      <c r="C349" s="159" t="s">
        <v>1057</v>
      </c>
      <c r="D349" s="159" t="s">
        <v>1062</v>
      </c>
      <c r="E349" s="159" t="s">
        <v>624</v>
      </c>
      <c r="F349" s="159" t="s">
        <v>30</v>
      </c>
      <c r="G349" s="167">
        <v>12000</v>
      </c>
      <c r="H349" s="168">
        <v>44540</v>
      </c>
      <c r="I349" s="159"/>
    </row>
    <row r="350" spans="1:9" x14ac:dyDescent="0.25">
      <c r="A350" s="159" t="s">
        <v>1083</v>
      </c>
      <c r="B350" s="159" t="s">
        <v>719</v>
      </c>
      <c r="C350" s="159" t="s">
        <v>1057</v>
      </c>
      <c r="D350" s="159" t="s">
        <v>1064</v>
      </c>
      <c r="E350" s="159" t="s">
        <v>624</v>
      </c>
      <c r="F350" s="159" t="s">
        <v>30</v>
      </c>
      <c r="G350" s="167">
        <v>12000</v>
      </c>
      <c r="H350" s="168">
        <v>44540</v>
      </c>
      <c r="I350" s="159"/>
    </row>
    <row r="351" spans="1:9" x14ac:dyDescent="0.25">
      <c r="A351" s="159" t="s">
        <v>1084</v>
      </c>
      <c r="B351" s="159" t="s">
        <v>719</v>
      </c>
      <c r="C351" s="159" t="s">
        <v>1057</v>
      </c>
      <c r="D351" s="159" t="s">
        <v>1070</v>
      </c>
      <c r="E351" s="159" t="s">
        <v>612</v>
      </c>
      <c r="F351" s="159" t="s">
        <v>30</v>
      </c>
      <c r="G351" s="167">
        <v>4388.8500000000004</v>
      </c>
      <c r="H351" s="168">
        <v>44540</v>
      </c>
      <c r="I351" s="159"/>
    </row>
    <row r="352" spans="1:9" x14ac:dyDescent="0.25">
      <c r="A352" s="159" t="s">
        <v>1085</v>
      </c>
      <c r="B352" s="159" t="s">
        <v>719</v>
      </c>
      <c r="C352" s="159" t="s">
        <v>1057</v>
      </c>
      <c r="D352" s="159" t="s">
        <v>1086</v>
      </c>
      <c r="E352" s="159" t="s">
        <v>600</v>
      </c>
      <c r="F352" s="159" t="s">
        <v>30</v>
      </c>
      <c r="G352" s="167">
        <v>34800</v>
      </c>
      <c r="H352" s="168">
        <v>44540</v>
      </c>
      <c r="I352" s="159"/>
    </row>
    <row r="353" spans="1:9" x14ac:dyDescent="0.25">
      <c r="A353" s="159" t="s">
        <v>1087</v>
      </c>
      <c r="B353" s="159" t="s">
        <v>719</v>
      </c>
      <c r="C353" s="159" t="s">
        <v>1057</v>
      </c>
      <c r="D353" s="159" t="s">
        <v>1062</v>
      </c>
      <c r="E353" s="159" t="s">
        <v>621</v>
      </c>
      <c r="F353" s="159" t="s">
        <v>30</v>
      </c>
      <c r="G353" s="167">
        <v>1800</v>
      </c>
      <c r="H353" s="168">
        <v>44540</v>
      </c>
      <c r="I353" s="159"/>
    </row>
    <row r="354" spans="1:9" x14ac:dyDescent="0.25">
      <c r="A354" s="159" t="s">
        <v>1088</v>
      </c>
      <c r="B354" s="159" t="s">
        <v>719</v>
      </c>
      <c r="C354" s="159" t="s">
        <v>1057</v>
      </c>
      <c r="D354" s="159" t="s">
        <v>1060</v>
      </c>
      <c r="E354" s="159" t="s">
        <v>621</v>
      </c>
      <c r="F354" s="159" t="s">
        <v>30</v>
      </c>
      <c r="G354" s="167">
        <v>1800</v>
      </c>
      <c r="H354" s="168">
        <v>44540</v>
      </c>
      <c r="I354" s="159"/>
    </row>
    <row r="355" spans="1:9" x14ac:dyDescent="0.25">
      <c r="A355" s="159" t="s">
        <v>1089</v>
      </c>
      <c r="B355" s="159" t="s">
        <v>719</v>
      </c>
      <c r="C355" s="159" t="s">
        <v>1057</v>
      </c>
      <c r="D355" s="159" t="s">
        <v>1064</v>
      </c>
      <c r="E355" s="159" t="s">
        <v>621</v>
      </c>
      <c r="F355" s="159" t="s">
        <v>30</v>
      </c>
      <c r="G355" s="167">
        <v>1800</v>
      </c>
      <c r="H355" s="168">
        <v>44540</v>
      </c>
      <c r="I355" s="159"/>
    </row>
    <row r="356" spans="1:9" x14ac:dyDescent="0.25">
      <c r="A356" s="159" t="s">
        <v>1090</v>
      </c>
      <c r="B356" s="159" t="s">
        <v>719</v>
      </c>
      <c r="C356" s="159" t="s">
        <v>1057</v>
      </c>
      <c r="D356" s="159" t="s">
        <v>1058</v>
      </c>
      <c r="E356" s="159" t="s">
        <v>621</v>
      </c>
      <c r="F356" s="159" t="s">
        <v>30</v>
      </c>
      <c r="G356" s="167">
        <v>3600</v>
      </c>
      <c r="H356" s="168">
        <v>44540</v>
      </c>
      <c r="I356" s="159"/>
    </row>
    <row r="357" spans="1:9" x14ac:dyDescent="0.25">
      <c r="A357" s="159" t="s">
        <v>1091</v>
      </c>
      <c r="B357" s="159" t="s">
        <v>719</v>
      </c>
      <c r="C357" s="159" t="s">
        <v>1057</v>
      </c>
      <c r="D357" s="159" t="s">
        <v>1064</v>
      </c>
      <c r="E357" s="159" t="s">
        <v>600</v>
      </c>
      <c r="F357" s="159" t="s">
        <v>30</v>
      </c>
      <c r="G357" s="167">
        <v>38</v>
      </c>
      <c r="H357" s="168">
        <v>44540</v>
      </c>
      <c r="I357" s="159"/>
    </row>
    <row r="358" spans="1:9" x14ac:dyDescent="0.25">
      <c r="A358" s="159" t="s">
        <v>1092</v>
      </c>
      <c r="B358" s="159" t="s">
        <v>719</v>
      </c>
      <c r="C358" s="159" t="s">
        <v>1057</v>
      </c>
      <c r="D358" s="159" t="s">
        <v>1064</v>
      </c>
      <c r="E358" s="159" t="s">
        <v>610</v>
      </c>
      <c r="F358" s="159" t="s">
        <v>30</v>
      </c>
      <c r="G358" s="167">
        <v>288</v>
      </c>
      <c r="H358" s="168">
        <v>44540</v>
      </c>
      <c r="I358" s="159"/>
    </row>
    <row r="359" spans="1:9" x14ac:dyDescent="0.25">
      <c r="A359" s="159" t="s">
        <v>1093</v>
      </c>
      <c r="B359" s="159" t="s">
        <v>719</v>
      </c>
      <c r="C359" s="159" t="s">
        <v>1057</v>
      </c>
      <c r="D359" s="159" t="s">
        <v>1064</v>
      </c>
      <c r="E359" s="159" t="s">
        <v>615</v>
      </c>
      <c r="F359" s="159" t="s">
        <v>30</v>
      </c>
      <c r="G359" s="167">
        <v>609</v>
      </c>
      <c r="H359" s="168">
        <v>44540</v>
      </c>
      <c r="I359" s="159"/>
    </row>
    <row r="360" spans="1:9" x14ac:dyDescent="0.25">
      <c r="A360" s="159" t="s">
        <v>1094</v>
      </c>
      <c r="B360" s="159" t="s">
        <v>719</v>
      </c>
      <c r="C360" s="159" t="s">
        <v>1057</v>
      </c>
      <c r="D360" s="159" t="s">
        <v>1064</v>
      </c>
      <c r="E360" s="159" t="s">
        <v>598</v>
      </c>
      <c r="F360" s="159" t="s">
        <v>30</v>
      </c>
      <c r="G360" s="167">
        <v>75</v>
      </c>
      <c r="H360" s="168">
        <v>44540</v>
      </c>
      <c r="I360" s="159"/>
    </row>
    <row r="361" spans="1:9" x14ac:dyDescent="0.25">
      <c r="A361" s="159" t="s">
        <v>1095</v>
      </c>
      <c r="B361" s="159" t="s">
        <v>719</v>
      </c>
      <c r="C361" s="159" t="s">
        <v>1057</v>
      </c>
      <c r="D361" s="159" t="s">
        <v>1062</v>
      </c>
      <c r="E361" s="159" t="s">
        <v>615</v>
      </c>
      <c r="F361" s="159" t="s">
        <v>30</v>
      </c>
      <c r="G361" s="167">
        <v>609</v>
      </c>
      <c r="H361" s="168">
        <v>44540</v>
      </c>
      <c r="I361" s="159"/>
    </row>
    <row r="362" spans="1:9" x14ac:dyDescent="0.25">
      <c r="A362" s="159" t="s">
        <v>1096</v>
      </c>
      <c r="B362" s="159" t="s">
        <v>719</v>
      </c>
      <c r="C362" s="159" t="s">
        <v>1057</v>
      </c>
      <c r="D362" s="159" t="s">
        <v>1062</v>
      </c>
      <c r="E362" s="159" t="s">
        <v>600</v>
      </c>
      <c r="F362" s="159" t="s">
        <v>30</v>
      </c>
      <c r="G362" s="167">
        <v>38</v>
      </c>
      <c r="H362" s="168">
        <v>44540</v>
      </c>
      <c r="I362" s="159"/>
    </row>
    <row r="363" spans="1:9" x14ac:dyDescent="0.25">
      <c r="A363" s="159" t="s">
        <v>1097</v>
      </c>
      <c r="B363" s="159" t="s">
        <v>719</v>
      </c>
      <c r="C363" s="159" t="s">
        <v>1057</v>
      </c>
      <c r="D363" s="159" t="s">
        <v>1062</v>
      </c>
      <c r="E363" s="159" t="s">
        <v>610</v>
      </c>
      <c r="F363" s="159" t="s">
        <v>30</v>
      </c>
      <c r="G363" s="167">
        <v>288</v>
      </c>
      <c r="H363" s="168">
        <v>44540</v>
      </c>
      <c r="I363" s="159"/>
    </row>
    <row r="364" spans="1:9" x14ac:dyDescent="0.25">
      <c r="A364" s="159" t="s">
        <v>1098</v>
      </c>
      <c r="B364" s="159" t="s">
        <v>719</v>
      </c>
      <c r="C364" s="159" t="s">
        <v>1057</v>
      </c>
      <c r="D364" s="159" t="s">
        <v>1060</v>
      </c>
      <c r="E364" s="159" t="s">
        <v>600</v>
      </c>
      <c r="F364" s="159" t="s">
        <v>30</v>
      </c>
      <c r="G364" s="167">
        <v>38</v>
      </c>
      <c r="H364" s="168">
        <v>44540</v>
      </c>
      <c r="I364" s="159"/>
    </row>
    <row r="365" spans="1:9" x14ac:dyDescent="0.25">
      <c r="A365" s="159" t="s">
        <v>1099</v>
      </c>
      <c r="B365" s="159" t="s">
        <v>719</v>
      </c>
      <c r="C365" s="159" t="s">
        <v>1057</v>
      </c>
      <c r="D365" s="159" t="s">
        <v>1060</v>
      </c>
      <c r="E365" s="159" t="s">
        <v>610</v>
      </c>
      <c r="F365" s="159" t="s">
        <v>30</v>
      </c>
      <c r="G365" s="167">
        <v>288</v>
      </c>
      <c r="H365" s="168">
        <v>44540</v>
      </c>
      <c r="I365" s="159"/>
    </row>
    <row r="366" spans="1:9" x14ac:dyDescent="0.25">
      <c r="A366" s="159" t="s">
        <v>1100</v>
      </c>
      <c r="B366" s="159" t="s">
        <v>719</v>
      </c>
      <c r="C366" s="159" t="s">
        <v>1057</v>
      </c>
      <c r="D366" s="159" t="s">
        <v>1060</v>
      </c>
      <c r="E366" s="159" t="s">
        <v>615</v>
      </c>
      <c r="F366" s="159" t="s">
        <v>30</v>
      </c>
      <c r="G366" s="167">
        <v>469.5</v>
      </c>
      <c r="H366" s="168">
        <v>44540</v>
      </c>
      <c r="I366" s="159"/>
    </row>
    <row r="367" spans="1:9" x14ac:dyDescent="0.25">
      <c r="A367" s="159" t="s">
        <v>1101</v>
      </c>
      <c r="B367" s="159" t="s">
        <v>719</v>
      </c>
      <c r="C367" s="159" t="s">
        <v>1057</v>
      </c>
      <c r="D367" s="159" t="s">
        <v>1058</v>
      </c>
      <c r="E367" s="159" t="s">
        <v>600</v>
      </c>
      <c r="F367" s="159" t="s">
        <v>30</v>
      </c>
      <c r="G367" s="167">
        <v>38</v>
      </c>
      <c r="H367" s="168">
        <v>44540</v>
      </c>
      <c r="I367" s="159"/>
    </row>
    <row r="368" spans="1:9" x14ac:dyDescent="0.25">
      <c r="A368" s="159" t="s">
        <v>1102</v>
      </c>
      <c r="B368" s="159" t="s">
        <v>719</v>
      </c>
      <c r="C368" s="159" t="s">
        <v>1057</v>
      </c>
      <c r="D368" s="159" t="s">
        <v>1070</v>
      </c>
      <c r="E368" s="159" t="s">
        <v>621</v>
      </c>
      <c r="F368" s="159" t="s">
        <v>30</v>
      </c>
      <c r="G368" s="167">
        <v>180</v>
      </c>
      <c r="H368" s="168">
        <v>44540</v>
      </c>
      <c r="I368" s="159"/>
    </row>
    <row r="369" spans="1:9" x14ac:dyDescent="0.25">
      <c r="A369" s="159" t="s">
        <v>1103</v>
      </c>
      <c r="B369" s="159" t="s">
        <v>719</v>
      </c>
      <c r="C369" s="159" t="s">
        <v>1057</v>
      </c>
      <c r="D369" s="159" t="s">
        <v>1070</v>
      </c>
      <c r="E369" s="159" t="s">
        <v>610</v>
      </c>
      <c r="F369" s="159" t="s">
        <v>30</v>
      </c>
      <c r="G369" s="167">
        <v>590</v>
      </c>
      <c r="H369" s="168">
        <v>44540</v>
      </c>
      <c r="I369" s="159"/>
    </row>
    <row r="370" spans="1:9" x14ac:dyDescent="0.25">
      <c r="A370" s="159" t="s">
        <v>1104</v>
      </c>
      <c r="B370" s="159" t="s">
        <v>733</v>
      </c>
      <c r="C370" s="159" t="s">
        <v>1105</v>
      </c>
      <c r="D370" s="159" t="s">
        <v>1106</v>
      </c>
      <c r="E370" s="159" t="s">
        <v>587</v>
      </c>
      <c r="F370" s="159" t="s">
        <v>10</v>
      </c>
      <c r="G370" s="167">
        <v>3875</v>
      </c>
      <c r="H370" s="168">
        <v>44540</v>
      </c>
      <c r="I370" s="159"/>
    </row>
    <row r="371" spans="1:9" x14ac:dyDescent="0.25">
      <c r="A371" s="159" t="s">
        <v>1107</v>
      </c>
      <c r="B371" s="159" t="s">
        <v>733</v>
      </c>
      <c r="C371" s="159" t="s">
        <v>1105</v>
      </c>
      <c r="D371" s="159" t="s">
        <v>1106</v>
      </c>
      <c r="E371" s="159" t="s">
        <v>1020</v>
      </c>
      <c r="F371" s="159" t="s">
        <v>10</v>
      </c>
      <c r="G371" s="167">
        <v>8370</v>
      </c>
      <c r="H371" s="168">
        <v>44540</v>
      </c>
      <c r="I371" s="159"/>
    </row>
    <row r="372" spans="1:9" x14ac:dyDescent="0.25">
      <c r="A372" s="159" t="s">
        <v>1108</v>
      </c>
      <c r="B372" s="159" t="s">
        <v>733</v>
      </c>
      <c r="C372" s="159" t="s">
        <v>1105</v>
      </c>
      <c r="D372" s="159" t="s">
        <v>1109</v>
      </c>
      <c r="E372" s="159" t="s">
        <v>632</v>
      </c>
      <c r="F372" s="159" t="s">
        <v>10</v>
      </c>
      <c r="G372" s="167">
        <v>1125</v>
      </c>
      <c r="H372" s="168">
        <v>44540</v>
      </c>
      <c r="I372" s="159"/>
    </row>
    <row r="373" spans="1:9" x14ac:dyDescent="0.25">
      <c r="A373" s="159" t="s">
        <v>1110</v>
      </c>
      <c r="B373" s="159" t="s">
        <v>733</v>
      </c>
      <c r="C373" s="159" t="s">
        <v>1105</v>
      </c>
      <c r="D373" s="159" t="s">
        <v>1109</v>
      </c>
      <c r="E373" s="159" t="s">
        <v>640</v>
      </c>
      <c r="F373" s="159" t="s">
        <v>10</v>
      </c>
      <c r="G373" s="167">
        <v>3222</v>
      </c>
      <c r="H373" s="168">
        <v>44540</v>
      </c>
      <c r="I373" s="159"/>
    </row>
    <row r="374" spans="1:9" x14ac:dyDescent="0.25">
      <c r="A374" s="159" t="s">
        <v>1111</v>
      </c>
      <c r="B374" s="159" t="s">
        <v>733</v>
      </c>
      <c r="C374" s="159" t="s">
        <v>1105</v>
      </c>
      <c r="D374" s="159" t="s">
        <v>1106</v>
      </c>
      <c r="E374" s="159" t="s">
        <v>624</v>
      </c>
      <c r="F374" s="159" t="s">
        <v>10</v>
      </c>
      <c r="G374" s="167">
        <v>5400</v>
      </c>
      <c r="H374" s="168">
        <v>44540</v>
      </c>
      <c r="I374" s="159"/>
    </row>
    <row r="375" spans="1:9" x14ac:dyDescent="0.25">
      <c r="A375" s="159" t="s">
        <v>1112</v>
      </c>
      <c r="B375" s="159" t="s">
        <v>733</v>
      </c>
      <c r="C375" s="159" t="s">
        <v>1105</v>
      </c>
      <c r="D375" s="159" t="s">
        <v>1106</v>
      </c>
      <c r="E375" s="159" t="s">
        <v>640</v>
      </c>
      <c r="F375" s="159" t="s">
        <v>10</v>
      </c>
      <c r="G375" s="167">
        <v>1514</v>
      </c>
      <c r="H375" s="168">
        <v>44540</v>
      </c>
      <c r="I375" s="159"/>
    </row>
    <row r="376" spans="1:9" x14ac:dyDescent="0.25">
      <c r="A376" s="159" t="s">
        <v>1113</v>
      </c>
      <c r="B376" s="159" t="s">
        <v>733</v>
      </c>
      <c r="C376" s="159" t="s">
        <v>1105</v>
      </c>
      <c r="D376" s="159" t="s">
        <v>1114</v>
      </c>
      <c r="E376" s="159" t="s">
        <v>1020</v>
      </c>
      <c r="F376" s="159" t="s">
        <v>10</v>
      </c>
      <c r="G376" s="167">
        <v>4590</v>
      </c>
      <c r="H376" s="168">
        <v>44540</v>
      </c>
      <c r="I376" s="159"/>
    </row>
    <row r="377" spans="1:9" x14ac:dyDescent="0.25">
      <c r="A377" s="159" t="s">
        <v>1115</v>
      </c>
      <c r="B377" s="159" t="s">
        <v>733</v>
      </c>
      <c r="C377" s="159" t="s">
        <v>1105</v>
      </c>
      <c r="D377" s="159" t="s">
        <v>1116</v>
      </c>
      <c r="E377" s="159" t="s">
        <v>640</v>
      </c>
      <c r="F377" s="159" t="s">
        <v>10</v>
      </c>
      <c r="G377" s="167">
        <v>1819</v>
      </c>
      <c r="H377" s="168">
        <v>44540</v>
      </c>
      <c r="I377" s="159"/>
    </row>
    <row r="378" spans="1:9" x14ac:dyDescent="0.25">
      <c r="A378" s="159" t="s">
        <v>1117</v>
      </c>
      <c r="B378" s="159" t="s">
        <v>733</v>
      </c>
      <c r="C378" s="159" t="s">
        <v>1105</v>
      </c>
      <c r="D378" s="159" t="s">
        <v>1118</v>
      </c>
      <c r="E378" s="159" t="s">
        <v>640</v>
      </c>
      <c r="F378" s="159" t="s">
        <v>10</v>
      </c>
      <c r="G378" s="167">
        <v>1727</v>
      </c>
      <c r="H378" s="168">
        <v>44540</v>
      </c>
      <c r="I378" s="159"/>
    </row>
    <row r="379" spans="1:9" x14ac:dyDescent="0.25">
      <c r="A379" s="159" t="s">
        <v>1119</v>
      </c>
      <c r="B379" s="159" t="s">
        <v>733</v>
      </c>
      <c r="C379" s="159" t="s">
        <v>1105</v>
      </c>
      <c r="D379" s="159" t="s">
        <v>1106</v>
      </c>
      <c r="E379" s="159" t="s">
        <v>632</v>
      </c>
      <c r="F379" s="159" t="s">
        <v>10</v>
      </c>
      <c r="G379" s="167">
        <v>861</v>
      </c>
      <c r="H379" s="168">
        <v>44540</v>
      </c>
      <c r="I379" s="159"/>
    </row>
    <row r="380" spans="1:9" x14ac:dyDescent="0.25">
      <c r="A380" s="159" t="s">
        <v>1120</v>
      </c>
      <c r="B380" s="159" t="s">
        <v>733</v>
      </c>
      <c r="C380" s="159" t="s">
        <v>1105</v>
      </c>
      <c r="D380" s="159" t="s">
        <v>1109</v>
      </c>
      <c r="E380" s="159" t="s">
        <v>615</v>
      </c>
      <c r="F380" s="159" t="s">
        <v>10</v>
      </c>
      <c r="G380" s="167">
        <v>840</v>
      </c>
      <c r="H380" s="168">
        <v>44540</v>
      </c>
      <c r="I380" s="159"/>
    </row>
    <row r="381" spans="1:9" x14ac:dyDescent="0.25">
      <c r="A381" s="159" t="s">
        <v>1121</v>
      </c>
      <c r="B381" s="159" t="s">
        <v>733</v>
      </c>
      <c r="C381" s="159" t="s">
        <v>1105</v>
      </c>
      <c r="D381" s="159" t="s">
        <v>1118</v>
      </c>
      <c r="E381" s="159" t="s">
        <v>615</v>
      </c>
      <c r="F381" s="159" t="s">
        <v>10</v>
      </c>
      <c r="G381" s="167">
        <v>125</v>
      </c>
      <c r="H381" s="168">
        <v>44540</v>
      </c>
      <c r="I381" s="159"/>
    </row>
    <row r="382" spans="1:9" x14ac:dyDescent="0.25">
      <c r="A382" s="159" t="s">
        <v>1122</v>
      </c>
      <c r="B382" s="159" t="s">
        <v>733</v>
      </c>
      <c r="C382" s="159" t="s">
        <v>1105</v>
      </c>
      <c r="D382" s="159" t="s">
        <v>1118</v>
      </c>
      <c r="E382" s="159" t="s">
        <v>632</v>
      </c>
      <c r="F382" s="159" t="s">
        <v>10</v>
      </c>
      <c r="G382" s="167">
        <v>585</v>
      </c>
      <c r="H382" s="168">
        <v>44540</v>
      </c>
      <c r="I382" s="159"/>
    </row>
    <row r="383" spans="1:9" x14ac:dyDescent="0.25">
      <c r="A383" s="159" t="s">
        <v>1123</v>
      </c>
      <c r="B383" s="159" t="s">
        <v>733</v>
      </c>
      <c r="C383" s="159" t="s">
        <v>1105</v>
      </c>
      <c r="D383" s="159" t="s">
        <v>1114</v>
      </c>
      <c r="E383" s="159" t="s">
        <v>632</v>
      </c>
      <c r="F383" s="159" t="s">
        <v>10</v>
      </c>
      <c r="G383" s="167">
        <v>578</v>
      </c>
      <c r="H383" s="168">
        <v>44540</v>
      </c>
      <c r="I383" s="159"/>
    </row>
    <row r="384" spans="1:9" x14ac:dyDescent="0.25">
      <c r="A384" s="159" t="s">
        <v>1124</v>
      </c>
      <c r="B384" s="159" t="s">
        <v>853</v>
      </c>
      <c r="C384" s="159" t="s">
        <v>1125</v>
      </c>
      <c r="D384" s="159" t="s">
        <v>1126</v>
      </c>
      <c r="E384" s="159" t="s">
        <v>669</v>
      </c>
      <c r="F384" s="159" t="s">
        <v>33</v>
      </c>
      <c r="G384" s="167">
        <v>51000</v>
      </c>
      <c r="H384" s="168">
        <v>44540</v>
      </c>
      <c r="I384" s="159"/>
    </row>
    <row r="385" spans="1:9" x14ac:dyDescent="0.25">
      <c r="A385" s="159" t="s">
        <v>1127</v>
      </c>
      <c r="B385" s="159" t="s">
        <v>853</v>
      </c>
      <c r="C385" s="159" t="s">
        <v>1125</v>
      </c>
      <c r="D385" s="159" t="s">
        <v>1126</v>
      </c>
      <c r="E385" s="159" t="s">
        <v>688</v>
      </c>
      <c r="F385" s="159" t="s">
        <v>33</v>
      </c>
      <c r="G385" s="167">
        <v>18000</v>
      </c>
      <c r="H385" s="168">
        <v>44540</v>
      </c>
      <c r="I385" s="159"/>
    </row>
    <row r="386" spans="1:9" x14ac:dyDescent="0.25">
      <c r="A386" s="159" t="s">
        <v>1128</v>
      </c>
      <c r="B386" s="159" t="s">
        <v>853</v>
      </c>
      <c r="C386" s="159" t="s">
        <v>1125</v>
      </c>
      <c r="D386" s="159" t="s">
        <v>1126</v>
      </c>
      <c r="E386" s="159" t="s">
        <v>669</v>
      </c>
      <c r="F386" s="159" t="s">
        <v>33</v>
      </c>
      <c r="G386" s="167">
        <v>8752</v>
      </c>
      <c r="H386" s="168">
        <v>44540</v>
      </c>
      <c r="I386" s="159"/>
    </row>
    <row r="387" spans="1:9" x14ac:dyDescent="0.25">
      <c r="A387" s="159" t="s">
        <v>1129</v>
      </c>
      <c r="B387" s="159" t="s">
        <v>853</v>
      </c>
      <c r="C387" s="159" t="s">
        <v>1125</v>
      </c>
      <c r="D387" s="159" t="s">
        <v>1126</v>
      </c>
      <c r="E387" s="159" t="s">
        <v>600</v>
      </c>
      <c r="F387" s="159" t="s">
        <v>33</v>
      </c>
      <c r="G387" s="167">
        <v>19200</v>
      </c>
      <c r="H387" s="168">
        <v>44540</v>
      </c>
      <c r="I387" s="159"/>
    </row>
    <row r="388" spans="1:9" x14ac:dyDescent="0.25">
      <c r="A388" s="159" t="s">
        <v>1130</v>
      </c>
      <c r="B388" s="159" t="s">
        <v>853</v>
      </c>
      <c r="C388" s="159" t="s">
        <v>1125</v>
      </c>
      <c r="D388" s="159" t="s">
        <v>1126</v>
      </c>
      <c r="E388" s="159" t="s">
        <v>665</v>
      </c>
      <c r="F388" s="159" t="s">
        <v>33</v>
      </c>
      <c r="G388" s="167">
        <v>27000</v>
      </c>
      <c r="H388" s="168">
        <v>44540</v>
      </c>
      <c r="I388" s="159"/>
    </row>
    <row r="389" spans="1:9" x14ac:dyDescent="0.25">
      <c r="A389" s="159" t="s">
        <v>1131</v>
      </c>
      <c r="B389" s="159" t="s">
        <v>853</v>
      </c>
      <c r="C389" s="159" t="s">
        <v>1125</v>
      </c>
      <c r="D389" s="159" t="s">
        <v>1126</v>
      </c>
      <c r="E389" s="159" t="s">
        <v>612</v>
      </c>
      <c r="F389" s="159" t="s">
        <v>33</v>
      </c>
      <c r="G389" s="167">
        <v>84000</v>
      </c>
      <c r="H389" s="168">
        <v>44540</v>
      </c>
      <c r="I389" s="159"/>
    </row>
    <row r="390" spans="1:9" x14ac:dyDescent="0.25">
      <c r="A390" s="159" t="s">
        <v>1132</v>
      </c>
      <c r="B390" s="159" t="s">
        <v>853</v>
      </c>
      <c r="C390" s="159" t="s">
        <v>1125</v>
      </c>
      <c r="D390" s="159" t="s">
        <v>1126</v>
      </c>
      <c r="E390" s="159" t="s">
        <v>587</v>
      </c>
      <c r="F390" s="159" t="s">
        <v>33</v>
      </c>
      <c r="G390" s="167">
        <v>16500</v>
      </c>
      <c r="H390" s="168">
        <v>44540</v>
      </c>
      <c r="I390" s="159"/>
    </row>
    <row r="391" spans="1:9" x14ac:dyDescent="0.25">
      <c r="A391" s="159" t="s">
        <v>1133</v>
      </c>
      <c r="B391" s="159" t="s">
        <v>853</v>
      </c>
      <c r="C391" s="159" t="s">
        <v>1125</v>
      </c>
      <c r="D391" s="159" t="s">
        <v>1126</v>
      </c>
      <c r="E391" s="159" t="s">
        <v>587</v>
      </c>
      <c r="F391" s="159" t="s">
        <v>33</v>
      </c>
      <c r="G391" s="167">
        <v>9300</v>
      </c>
      <c r="H391" s="168">
        <v>44540</v>
      </c>
      <c r="I391" s="159"/>
    </row>
    <row r="392" spans="1:9" x14ac:dyDescent="0.25">
      <c r="A392" s="159" t="s">
        <v>1134</v>
      </c>
      <c r="B392" s="159" t="s">
        <v>853</v>
      </c>
      <c r="C392" s="159" t="s">
        <v>1125</v>
      </c>
      <c r="D392" s="159" t="s">
        <v>1126</v>
      </c>
      <c r="E392" s="159" t="s">
        <v>600</v>
      </c>
      <c r="F392" s="159" t="s">
        <v>33</v>
      </c>
      <c r="G392" s="167">
        <v>133</v>
      </c>
      <c r="H392" s="168">
        <v>44540</v>
      </c>
      <c r="I392" s="159"/>
    </row>
    <row r="393" spans="1:9" x14ac:dyDescent="0.25">
      <c r="A393" s="159" t="s">
        <v>1135</v>
      </c>
      <c r="B393" s="159" t="s">
        <v>853</v>
      </c>
      <c r="C393" s="159" t="s">
        <v>1125</v>
      </c>
      <c r="D393" s="159" t="s">
        <v>1126</v>
      </c>
      <c r="E393" s="159" t="s">
        <v>600</v>
      </c>
      <c r="F393" s="159" t="s">
        <v>33</v>
      </c>
      <c r="G393" s="167">
        <v>304</v>
      </c>
      <c r="H393" s="168">
        <v>44540</v>
      </c>
      <c r="I393" s="159"/>
    </row>
    <row r="394" spans="1:9" x14ac:dyDescent="0.25">
      <c r="A394" s="159" t="s">
        <v>1136</v>
      </c>
      <c r="B394" s="159" t="s">
        <v>719</v>
      </c>
      <c r="C394" s="159" t="s">
        <v>1137</v>
      </c>
      <c r="D394" s="159" t="s">
        <v>1138</v>
      </c>
      <c r="E394" s="159" t="s">
        <v>738</v>
      </c>
      <c r="F394" s="159" t="s">
        <v>30</v>
      </c>
      <c r="G394" s="167">
        <v>385</v>
      </c>
      <c r="H394" s="168">
        <v>44540</v>
      </c>
      <c r="I394" s="159"/>
    </row>
    <row r="395" spans="1:9" x14ac:dyDescent="0.25">
      <c r="A395" s="159" t="s">
        <v>1139</v>
      </c>
      <c r="B395" s="159" t="s">
        <v>853</v>
      </c>
      <c r="C395" s="159" t="s">
        <v>1140</v>
      </c>
      <c r="D395" s="159" t="s">
        <v>1141</v>
      </c>
      <c r="E395" s="159" t="s">
        <v>669</v>
      </c>
      <c r="F395" s="159" t="s">
        <v>16</v>
      </c>
      <c r="G395" s="167">
        <v>1261</v>
      </c>
      <c r="H395" s="168">
        <v>44540</v>
      </c>
      <c r="I395" s="159"/>
    </row>
    <row r="396" spans="1:9" x14ac:dyDescent="0.25">
      <c r="A396" s="159" t="s">
        <v>1142</v>
      </c>
      <c r="B396" s="159" t="s">
        <v>835</v>
      </c>
      <c r="C396" s="159" t="s">
        <v>1140</v>
      </c>
      <c r="D396" s="159" t="s">
        <v>1143</v>
      </c>
      <c r="E396" s="159" t="s">
        <v>669</v>
      </c>
      <c r="F396" s="159" t="s">
        <v>16</v>
      </c>
      <c r="G396" s="167">
        <v>1511</v>
      </c>
      <c r="H396" s="168">
        <v>44540</v>
      </c>
      <c r="I396" s="159"/>
    </row>
    <row r="397" spans="1:9" x14ac:dyDescent="0.25">
      <c r="A397" s="159" t="s">
        <v>1144</v>
      </c>
      <c r="B397" s="159" t="s">
        <v>835</v>
      </c>
      <c r="C397" s="159" t="s">
        <v>1140</v>
      </c>
      <c r="D397" s="159" t="s">
        <v>1143</v>
      </c>
      <c r="E397" s="159" t="s">
        <v>587</v>
      </c>
      <c r="F397" s="159" t="s">
        <v>16</v>
      </c>
      <c r="G397" s="167">
        <v>1705</v>
      </c>
      <c r="H397" s="168">
        <v>44540</v>
      </c>
      <c r="I397" s="159"/>
    </row>
    <row r="398" spans="1:9" x14ac:dyDescent="0.25">
      <c r="A398" s="159" t="s">
        <v>1145</v>
      </c>
      <c r="B398" s="159" t="s">
        <v>835</v>
      </c>
      <c r="C398" s="159" t="s">
        <v>1140</v>
      </c>
      <c r="D398" s="159" t="s">
        <v>1146</v>
      </c>
      <c r="E398" s="159" t="s">
        <v>627</v>
      </c>
      <c r="F398" s="159" t="s">
        <v>16</v>
      </c>
      <c r="G398" s="167">
        <v>11359</v>
      </c>
      <c r="H398" s="168">
        <v>44540</v>
      </c>
      <c r="I398" s="159"/>
    </row>
    <row r="399" spans="1:9" x14ac:dyDescent="0.25">
      <c r="A399" s="159" t="s">
        <v>1147</v>
      </c>
      <c r="B399" s="159" t="s">
        <v>1149</v>
      </c>
      <c r="C399" s="159" t="s">
        <v>1140</v>
      </c>
      <c r="D399" s="159" t="s">
        <v>1148</v>
      </c>
      <c r="E399" s="159" t="s">
        <v>681</v>
      </c>
      <c r="F399" s="159" t="s">
        <v>16</v>
      </c>
      <c r="G399" s="167">
        <v>3220</v>
      </c>
      <c r="H399" s="168">
        <v>44540</v>
      </c>
      <c r="I399" s="159"/>
    </row>
    <row r="400" spans="1:9" x14ac:dyDescent="0.25">
      <c r="A400" s="159" t="s">
        <v>1150</v>
      </c>
      <c r="B400" s="159" t="s">
        <v>1152</v>
      </c>
      <c r="C400" s="159" t="s">
        <v>1140</v>
      </c>
      <c r="D400" s="159" t="s">
        <v>1151</v>
      </c>
      <c r="E400" s="159" t="s">
        <v>688</v>
      </c>
      <c r="F400" s="159" t="s">
        <v>16</v>
      </c>
      <c r="G400" s="167">
        <v>1855</v>
      </c>
      <c r="H400" s="168">
        <v>44540</v>
      </c>
      <c r="I400" s="159"/>
    </row>
    <row r="401" spans="1:9" x14ac:dyDescent="0.25">
      <c r="A401" s="159" t="s">
        <v>1153</v>
      </c>
      <c r="B401" s="159" t="s">
        <v>1155</v>
      </c>
      <c r="C401" s="159" t="s">
        <v>1140</v>
      </c>
      <c r="D401" s="159" t="s">
        <v>1154</v>
      </c>
      <c r="E401" s="159" t="s">
        <v>632</v>
      </c>
      <c r="F401" s="159" t="s">
        <v>16</v>
      </c>
      <c r="G401" s="167">
        <v>120</v>
      </c>
      <c r="H401" s="168">
        <v>44540</v>
      </c>
      <c r="I401" s="159"/>
    </row>
    <row r="402" spans="1:9" x14ac:dyDescent="0.25">
      <c r="A402" s="159" t="s">
        <v>1156</v>
      </c>
      <c r="B402" s="159" t="s">
        <v>1155</v>
      </c>
      <c r="C402" s="159" t="s">
        <v>1140</v>
      </c>
      <c r="D402" s="159" t="s">
        <v>1154</v>
      </c>
      <c r="E402" s="159" t="s">
        <v>769</v>
      </c>
      <c r="F402" s="159" t="s">
        <v>16</v>
      </c>
      <c r="G402" s="167">
        <v>891</v>
      </c>
      <c r="H402" s="168">
        <v>44540</v>
      </c>
      <c r="I402" s="159"/>
    </row>
    <row r="403" spans="1:9" x14ac:dyDescent="0.25">
      <c r="A403" s="159" t="s">
        <v>1157</v>
      </c>
      <c r="B403" s="159" t="s">
        <v>853</v>
      </c>
      <c r="C403" s="159" t="s">
        <v>1140</v>
      </c>
      <c r="D403" s="159" t="s">
        <v>1158</v>
      </c>
      <c r="E403" s="159" t="s">
        <v>595</v>
      </c>
      <c r="F403" s="159" t="s">
        <v>16</v>
      </c>
      <c r="G403" s="167">
        <v>795</v>
      </c>
      <c r="H403" s="168">
        <v>44540</v>
      </c>
      <c r="I403" s="159"/>
    </row>
    <row r="404" spans="1:9" x14ac:dyDescent="0.25">
      <c r="A404" s="159" t="s">
        <v>1159</v>
      </c>
      <c r="B404" s="159" t="s">
        <v>853</v>
      </c>
      <c r="C404" s="159" t="s">
        <v>1140</v>
      </c>
      <c r="D404" s="159" t="s">
        <v>1160</v>
      </c>
      <c r="E404" s="159" t="s">
        <v>632</v>
      </c>
      <c r="F404" s="159" t="s">
        <v>16</v>
      </c>
      <c r="G404" s="167">
        <v>245</v>
      </c>
      <c r="H404" s="168">
        <v>44540</v>
      </c>
      <c r="I404" s="159"/>
    </row>
    <row r="405" spans="1:9" x14ac:dyDescent="0.25">
      <c r="A405" s="159" t="s">
        <v>1161</v>
      </c>
      <c r="B405" s="159" t="s">
        <v>835</v>
      </c>
      <c r="C405" s="159" t="s">
        <v>1140</v>
      </c>
      <c r="D405" s="159" t="s">
        <v>1146</v>
      </c>
      <c r="E405" s="159" t="s">
        <v>610</v>
      </c>
      <c r="F405" s="159" t="s">
        <v>16</v>
      </c>
      <c r="G405" s="167">
        <v>16</v>
      </c>
      <c r="H405" s="168">
        <v>44540</v>
      </c>
      <c r="I405" s="159"/>
    </row>
    <row r="406" spans="1:9" x14ac:dyDescent="0.25">
      <c r="A406" s="159" t="s">
        <v>1162</v>
      </c>
      <c r="B406" s="159" t="s">
        <v>835</v>
      </c>
      <c r="C406" s="159" t="s">
        <v>1140</v>
      </c>
      <c r="D406" s="159" t="s">
        <v>1143</v>
      </c>
      <c r="E406" s="159" t="s">
        <v>600</v>
      </c>
      <c r="F406" s="159" t="s">
        <v>16</v>
      </c>
      <c r="G406" s="167">
        <v>174</v>
      </c>
      <c r="H406" s="168">
        <v>44540</v>
      </c>
      <c r="I406" s="159"/>
    </row>
    <row r="407" spans="1:9" x14ac:dyDescent="0.25">
      <c r="A407" s="159" t="s">
        <v>1163</v>
      </c>
      <c r="B407" s="159" t="s">
        <v>835</v>
      </c>
      <c r="C407" s="159" t="s">
        <v>1140</v>
      </c>
      <c r="D407" s="159" t="s">
        <v>1143</v>
      </c>
      <c r="E407" s="159" t="s">
        <v>690</v>
      </c>
      <c r="F407" s="159" t="s">
        <v>16</v>
      </c>
      <c r="G407" s="167">
        <v>130</v>
      </c>
      <c r="H407" s="168">
        <v>44540</v>
      </c>
      <c r="I407" s="159"/>
    </row>
    <row r="408" spans="1:9" x14ac:dyDescent="0.25">
      <c r="A408" s="159" t="s">
        <v>1164</v>
      </c>
      <c r="B408" s="159" t="s">
        <v>1167</v>
      </c>
      <c r="C408" s="159" t="s">
        <v>1165</v>
      </c>
      <c r="D408" s="159" t="s">
        <v>1166</v>
      </c>
      <c r="E408" s="159" t="s">
        <v>587</v>
      </c>
      <c r="F408" s="159" t="s">
        <v>10</v>
      </c>
      <c r="G408" s="167">
        <v>10920</v>
      </c>
      <c r="H408" s="168">
        <v>44540</v>
      </c>
      <c r="I408" s="159"/>
    </row>
    <row r="409" spans="1:9" x14ac:dyDescent="0.25">
      <c r="A409" s="159" t="s">
        <v>1168</v>
      </c>
      <c r="B409" s="159" t="s">
        <v>1167</v>
      </c>
      <c r="C409" s="159" t="s">
        <v>1165</v>
      </c>
      <c r="D409" s="159" t="s">
        <v>1166</v>
      </c>
      <c r="E409" s="159" t="s">
        <v>669</v>
      </c>
      <c r="F409" s="159" t="s">
        <v>10</v>
      </c>
      <c r="G409" s="167">
        <v>18000</v>
      </c>
      <c r="H409" s="168">
        <v>44540</v>
      </c>
      <c r="I409" s="159"/>
    </row>
    <row r="410" spans="1:9" x14ac:dyDescent="0.25">
      <c r="A410" s="159" t="s">
        <v>1169</v>
      </c>
      <c r="B410" s="159" t="s">
        <v>1167</v>
      </c>
      <c r="C410" s="159" t="s">
        <v>1165</v>
      </c>
      <c r="D410" s="159" t="s">
        <v>1166</v>
      </c>
      <c r="E410" s="159" t="s">
        <v>624</v>
      </c>
      <c r="F410" s="159" t="s">
        <v>10</v>
      </c>
      <c r="G410" s="167">
        <v>4800</v>
      </c>
      <c r="H410" s="168">
        <v>44540</v>
      </c>
      <c r="I410" s="159"/>
    </row>
    <row r="411" spans="1:9" x14ac:dyDescent="0.25">
      <c r="A411" s="159" t="s">
        <v>1170</v>
      </c>
      <c r="B411" s="159" t="s">
        <v>1173</v>
      </c>
      <c r="C411" s="159" t="s">
        <v>1171</v>
      </c>
      <c r="D411" s="159" t="s">
        <v>1172</v>
      </c>
      <c r="E411" s="159" t="s">
        <v>690</v>
      </c>
      <c r="F411" s="159" t="s">
        <v>10</v>
      </c>
      <c r="G411" s="167">
        <v>1092</v>
      </c>
      <c r="H411" s="168">
        <v>44540</v>
      </c>
      <c r="I411" s="159"/>
    </row>
    <row r="412" spans="1:9" x14ac:dyDescent="0.25">
      <c r="A412" s="159" t="s">
        <v>1174</v>
      </c>
      <c r="B412" s="159" t="s">
        <v>1173</v>
      </c>
      <c r="C412" s="159" t="s">
        <v>1171</v>
      </c>
      <c r="D412" s="159" t="s">
        <v>1175</v>
      </c>
      <c r="E412" s="159" t="s">
        <v>610</v>
      </c>
      <c r="F412" s="159" t="s">
        <v>10</v>
      </c>
      <c r="G412" s="167">
        <v>9065</v>
      </c>
      <c r="H412" s="168">
        <v>44540</v>
      </c>
      <c r="I412" s="159"/>
    </row>
    <row r="413" spans="1:9" x14ac:dyDescent="0.25">
      <c r="A413" s="159" t="s">
        <v>1176</v>
      </c>
      <c r="B413" s="159" t="s">
        <v>1173</v>
      </c>
      <c r="C413" s="159" t="s">
        <v>1171</v>
      </c>
      <c r="D413" s="159" t="s">
        <v>1175</v>
      </c>
      <c r="E413" s="159" t="s">
        <v>769</v>
      </c>
      <c r="F413" s="159" t="s">
        <v>10</v>
      </c>
      <c r="G413" s="167">
        <v>97848</v>
      </c>
      <c r="H413" s="168">
        <v>44540</v>
      </c>
      <c r="I413" s="159"/>
    </row>
    <row r="414" spans="1:9" x14ac:dyDescent="0.25">
      <c r="A414" s="159" t="s">
        <v>1177</v>
      </c>
      <c r="B414" s="159" t="s">
        <v>1173</v>
      </c>
      <c r="C414" s="159" t="s">
        <v>1171</v>
      </c>
      <c r="D414" s="159" t="s">
        <v>1178</v>
      </c>
      <c r="E414" s="159" t="s">
        <v>769</v>
      </c>
      <c r="F414" s="159" t="s">
        <v>10</v>
      </c>
      <c r="G414" s="167">
        <v>38436</v>
      </c>
      <c r="H414" s="168">
        <v>44540</v>
      </c>
      <c r="I414" s="159"/>
    </row>
    <row r="415" spans="1:9" x14ac:dyDescent="0.25">
      <c r="A415" s="159" t="s">
        <v>1179</v>
      </c>
      <c r="B415" s="159" t="s">
        <v>719</v>
      </c>
      <c r="C415" s="159" t="s">
        <v>1180</v>
      </c>
      <c r="D415" s="159" t="s">
        <v>1181</v>
      </c>
      <c r="E415" s="159" t="s">
        <v>809</v>
      </c>
      <c r="F415" s="159" t="s">
        <v>10</v>
      </c>
      <c r="G415" s="167">
        <v>21375.599999999999</v>
      </c>
      <c r="H415" s="168">
        <v>44540</v>
      </c>
      <c r="I415" s="159"/>
    </row>
    <row r="416" spans="1:9" x14ac:dyDescent="0.25">
      <c r="A416" s="159" t="s">
        <v>1182</v>
      </c>
      <c r="B416" s="159" t="s">
        <v>719</v>
      </c>
      <c r="C416" s="159" t="s">
        <v>1183</v>
      </c>
      <c r="D416" s="159" t="s">
        <v>1184</v>
      </c>
      <c r="E416" s="159" t="s">
        <v>610</v>
      </c>
      <c r="F416" s="159" t="s">
        <v>16</v>
      </c>
      <c r="G416" s="167">
        <v>1754</v>
      </c>
      <c r="H416" s="168">
        <v>44540</v>
      </c>
      <c r="I416" s="159"/>
    </row>
    <row r="417" spans="1:9" x14ac:dyDescent="0.25">
      <c r="A417" s="159" t="s">
        <v>1185</v>
      </c>
      <c r="B417" s="159" t="s">
        <v>719</v>
      </c>
      <c r="C417" s="159" t="s">
        <v>1183</v>
      </c>
      <c r="D417" s="159" t="s">
        <v>1186</v>
      </c>
      <c r="E417" s="159" t="s">
        <v>610</v>
      </c>
      <c r="F417" s="159" t="s">
        <v>16</v>
      </c>
      <c r="G417" s="167">
        <v>1395</v>
      </c>
      <c r="H417" s="168">
        <v>44540</v>
      </c>
      <c r="I417" s="159"/>
    </row>
    <row r="418" spans="1:9" x14ac:dyDescent="0.25">
      <c r="A418" s="159" t="s">
        <v>1187</v>
      </c>
      <c r="B418" s="159" t="s">
        <v>719</v>
      </c>
      <c r="C418" s="159" t="s">
        <v>1183</v>
      </c>
      <c r="D418" s="159" t="s">
        <v>1184</v>
      </c>
      <c r="E418" s="159" t="s">
        <v>615</v>
      </c>
      <c r="F418" s="159" t="s">
        <v>16</v>
      </c>
      <c r="G418" s="167">
        <v>2700</v>
      </c>
      <c r="H418" s="168">
        <v>44540</v>
      </c>
      <c r="I418" s="159"/>
    </row>
    <row r="419" spans="1:9" x14ac:dyDescent="0.25">
      <c r="A419" s="159" t="s">
        <v>1188</v>
      </c>
      <c r="B419" s="159" t="s">
        <v>719</v>
      </c>
      <c r="C419" s="159" t="s">
        <v>1183</v>
      </c>
      <c r="D419" s="159" t="s">
        <v>1186</v>
      </c>
      <c r="E419" s="159" t="s">
        <v>627</v>
      </c>
      <c r="F419" s="159" t="s">
        <v>16</v>
      </c>
      <c r="G419" s="167">
        <v>2400</v>
      </c>
      <c r="H419" s="168">
        <v>44540</v>
      </c>
      <c r="I419" s="159"/>
    </row>
    <row r="420" spans="1:9" x14ac:dyDescent="0.25">
      <c r="A420" s="159" t="s">
        <v>1189</v>
      </c>
      <c r="B420" s="159" t="s">
        <v>643</v>
      </c>
      <c r="C420" s="159" t="s">
        <v>1190</v>
      </c>
      <c r="D420" s="159" t="s">
        <v>1191</v>
      </c>
      <c r="E420" s="159" t="s">
        <v>595</v>
      </c>
      <c r="F420" s="159" t="s">
        <v>53</v>
      </c>
      <c r="G420" s="167">
        <v>978</v>
      </c>
      <c r="H420" s="168">
        <v>44540</v>
      </c>
      <c r="I420" s="159"/>
    </row>
    <row r="421" spans="1:9" x14ac:dyDescent="0.25">
      <c r="A421" s="159" t="s">
        <v>1192</v>
      </c>
      <c r="B421" s="159" t="s">
        <v>643</v>
      </c>
      <c r="C421" s="159" t="s">
        <v>1190</v>
      </c>
      <c r="D421" s="159" t="s">
        <v>1191</v>
      </c>
      <c r="E421" s="159" t="s">
        <v>610</v>
      </c>
      <c r="F421" s="159" t="s">
        <v>53</v>
      </c>
      <c r="G421" s="167">
        <v>29</v>
      </c>
      <c r="H421" s="168">
        <v>44540</v>
      </c>
      <c r="I421" s="159"/>
    </row>
    <row r="422" spans="1:9" x14ac:dyDescent="0.25">
      <c r="A422" s="159" t="s">
        <v>1193</v>
      </c>
      <c r="B422" s="159" t="s">
        <v>719</v>
      </c>
      <c r="C422" s="159" t="s">
        <v>1194</v>
      </c>
      <c r="D422" s="159" t="s">
        <v>1195</v>
      </c>
      <c r="E422" s="159" t="s">
        <v>587</v>
      </c>
      <c r="F422" s="159" t="s">
        <v>30</v>
      </c>
      <c r="G422" s="167">
        <v>13800</v>
      </c>
      <c r="H422" s="168">
        <v>44540</v>
      </c>
      <c r="I422" s="159"/>
    </row>
    <row r="423" spans="1:9" x14ac:dyDescent="0.25">
      <c r="A423" s="159" t="s">
        <v>1196</v>
      </c>
      <c r="B423" s="159" t="s">
        <v>853</v>
      </c>
      <c r="C423" s="159" t="s">
        <v>1197</v>
      </c>
      <c r="D423" s="159" t="s">
        <v>1198</v>
      </c>
      <c r="E423" s="159" t="s">
        <v>669</v>
      </c>
      <c r="F423" s="159" t="s">
        <v>16</v>
      </c>
      <c r="G423" s="167">
        <v>2978</v>
      </c>
      <c r="H423" s="168">
        <v>44540</v>
      </c>
      <c r="I423" s="159"/>
    </row>
    <row r="424" spans="1:9" x14ac:dyDescent="0.25">
      <c r="A424" s="159" t="s">
        <v>1199</v>
      </c>
      <c r="B424" s="159" t="s">
        <v>853</v>
      </c>
      <c r="C424" s="159" t="s">
        <v>1197</v>
      </c>
      <c r="D424" s="159" t="s">
        <v>1200</v>
      </c>
      <c r="E424" s="159" t="s">
        <v>669</v>
      </c>
      <c r="F424" s="159" t="s">
        <v>16</v>
      </c>
      <c r="G424" s="167">
        <v>2564</v>
      </c>
      <c r="H424" s="168">
        <v>44540</v>
      </c>
      <c r="I424" s="159"/>
    </row>
    <row r="425" spans="1:9" x14ac:dyDescent="0.25">
      <c r="A425" s="159" t="s">
        <v>1201</v>
      </c>
      <c r="B425" s="159" t="s">
        <v>853</v>
      </c>
      <c r="C425" s="159" t="s">
        <v>1197</v>
      </c>
      <c r="D425" s="159" t="s">
        <v>1202</v>
      </c>
      <c r="E425" s="159" t="s">
        <v>669</v>
      </c>
      <c r="F425" s="159" t="s">
        <v>16</v>
      </c>
      <c r="G425" s="167">
        <v>4582</v>
      </c>
      <c r="H425" s="168">
        <v>44540</v>
      </c>
      <c r="I425" s="159"/>
    </row>
    <row r="426" spans="1:9" x14ac:dyDescent="0.25">
      <c r="A426" s="159" t="s">
        <v>1203</v>
      </c>
      <c r="B426" s="159" t="s">
        <v>853</v>
      </c>
      <c r="C426" s="159" t="s">
        <v>1197</v>
      </c>
      <c r="D426" s="159" t="s">
        <v>1204</v>
      </c>
      <c r="E426" s="159" t="s">
        <v>669</v>
      </c>
      <c r="F426" s="159" t="s">
        <v>16</v>
      </c>
      <c r="G426" s="167">
        <v>4582</v>
      </c>
      <c r="H426" s="168">
        <v>44540</v>
      </c>
      <c r="I426" s="159"/>
    </row>
    <row r="427" spans="1:9" x14ac:dyDescent="0.25">
      <c r="A427" s="159" t="s">
        <v>1205</v>
      </c>
      <c r="B427" s="159" t="s">
        <v>853</v>
      </c>
      <c r="C427" s="159" t="s">
        <v>1197</v>
      </c>
      <c r="D427" s="159" t="s">
        <v>1198</v>
      </c>
      <c r="E427" s="159" t="s">
        <v>769</v>
      </c>
      <c r="F427" s="159" t="s">
        <v>16</v>
      </c>
      <c r="G427" s="167">
        <v>19800</v>
      </c>
      <c r="H427" s="168">
        <v>44540</v>
      </c>
      <c r="I427" s="159"/>
    </row>
    <row r="428" spans="1:9" x14ac:dyDescent="0.25">
      <c r="A428" s="159" t="s">
        <v>1206</v>
      </c>
      <c r="B428" s="159" t="s">
        <v>853</v>
      </c>
      <c r="C428" s="159" t="s">
        <v>1197</v>
      </c>
      <c r="D428" s="159" t="s">
        <v>1198</v>
      </c>
      <c r="E428" s="159" t="s">
        <v>769</v>
      </c>
      <c r="F428" s="159" t="s">
        <v>16</v>
      </c>
      <c r="G428" s="167">
        <v>5700</v>
      </c>
      <c r="H428" s="168">
        <v>44540</v>
      </c>
      <c r="I428" s="159"/>
    </row>
    <row r="429" spans="1:9" x14ac:dyDescent="0.25">
      <c r="A429" s="159" t="s">
        <v>1207</v>
      </c>
      <c r="B429" s="159" t="s">
        <v>853</v>
      </c>
      <c r="C429" s="159" t="s">
        <v>1197</v>
      </c>
      <c r="D429" s="159" t="s">
        <v>1202</v>
      </c>
      <c r="E429" s="159" t="s">
        <v>769</v>
      </c>
      <c r="F429" s="159" t="s">
        <v>16</v>
      </c>
      <c r="G429" s="167">
        <v>19800</v>
      </c>
      <c r="H429" s="168">
        <v>44540</v>
      </c>
      <c r="I429" s="159"/>
    </row>
    <row r="430" spans="1:9" x14ac:dyDescent="0.25">
      <c r="A430" s="159" t="s">
        <v>1208</v>
      </c>
      <c r="B430" s="159" t="s">
        <v>853</v>
      </c>
      <c r="C430" s="159" t="s">
        <v>1197</v>
      </c>
      <c r="D430" s="159" t="s">
        <v>1204</v>
      </c>
      <c r="E430" s="159" t="s">
        <v>769</v>
      </c>
      <c r="F430" s="159" t="s">
        <v>16</v>
      </c>
      <c r="G430" s="167">
        <v>19800</v>
      </c>
      <c r="H430" s="168">
        <v>44540</v>
      </c>
      <c r="I430" s="159"/>
    </row>
    <row r="431" spans="1:9" x14ac:dyDescent="0.25">
      <c r="A431" s="159" t="s">
        <v>1209</v>
      </c>
      <c r="B431" s="159" t="s">
        <v>853</v>
      </c>
      <c r="C431" s="159" t="s">
        <v>1197</v>
      </c>
      <c r="D431" s="159" t="s">
        <v>1200</v>
      </c>
      <c r="E431" s="159" t="s">
        <v>769</v>
      </c>
      <c r="F431" s="159" t="s">
        <v>16</v>
      </c>
      <c r="G431" s="167">
        <v>5700</v>
      </c>
      <c r="H431" s="168">
        <v>44540</v>
      </c>
      <c r="I431" s="159"/>
    </row>
    <row r="432" spans="1:9" x14ac:dyDescent="0.25">
      <c r="A432" s="159" t="s">
        <v>1210</v>
      </c>
      <c r="B432" s="159" t="s">
        <v>719</v>
      </c>
      <c r="C432" s="159" t="s">
        <v>1211</v>
      </c>
      <c r="D432" s="159" t="s">
        <v>1212</v>
      </c>
      <c r="E432" s="159" t="s">
        <v>612</v>
      </c>
      <c r="F432" s="159" t="s">
        <v>30</v>
      </c>
      <c r="G432" s="167">
        <v>18611.603999999999</v>
      </c>
      <c r="H432" s="168">
        <v>44540</v>
      </c>
      <c r="I432" s="159"/>
    </row>
    <row r="433" spans="1:9" x14ac:dyDescent="0.25">
      <c r="A433" s="159" t="s">
        <v>1213</v>
      </c>
      <c r="B433" s="159" t="s">
        <v>719</v>
      </c>
      <c r="C433" s="159" t="s">
        <v>1214</v>
      </c>
      <c r="D433" s="159" t="s">
        <v>1215</v>
      </c>
      <c r="E433" s="159" t="s">
        <v>624</v>
      </c>
      <c r="F433" s="159" t="s">
        <v>16</v>
      </c>
      <c r="G433" s="167">
        <v>9000</v>
      </c>
      <c r="H433" s="168">
        <v>44540</v>
      </c>
      <c r="I433" s="159"/>
    </row>
    <row r="434" spans="1:9" x14ac:dyDescent="0.25">
      <c r="A434" s="159" t="s">
        <v>1216</v>
      </c>
      <c r="B434" s="159" t="s">
        <v>719</v>
      </c>
      <c r="C434" s="159" t="s">
        <v>1214</v>
      </c>
      <c r="D434" s="159" t="s">
        <v>1215</v>
      </c>
      <c r="E434" s="159" t="s">
        <v>600</v>
      </c>
      <c r="F434" s="159" t="s">
        <v>16</v>
      </c>
      <c r="G434" s="167">
        <v>2188</v>
      </c>
      <c r="H434" s="168">
        <v>44540</v>
      </c>
      <c r="I434" s="159"/>
    </row>
    <row r="435" spans="1:9" x14ac:dyDescent="0.25">
      <c r="A435" s="159" t="s">
        <v>1217</v>
      </c>
      <c r="B435" s="159" t="s">
        <v>719</v>
      </c>
      <c r="C435" s="159" t="s">
        <v>1218</v>
      </c>
      <c r="D435" s="159" t="s">
        <v>1219</v>
      </c>
      <c r="E435" s="159" t="s">
        <v>587</v>
      </c>
      <c r="F435" s="159" t="s">
        <v>30</v>
      </c>
      <c r="G435" s="167">
        <v>50516.4</v>
      </c>
      <c r="H435" s="168">
        <v>44540</v>
      </c>
      <c r="I435" s="159"/>
    </row>
    <row r="436" spans="1:9" x14ac:dyDescent="0.25">
      <c r="A436" s="159" t="s">
        <v>1220</v>
      </c>
      <c r="B436" s="159" t="s">
        <v>719</v>
      </c>
      <c r="C436" s="159" t="s">
        <v>1218</v>
      </c>
      <c r="D436" s="159" t="s">
        <v>1221</v>
      </c>
      <c r="E436" s="159" t="s">
        <v>615</v>
      </c>
      <c r="F436" s="159" t="s">
        <v>30</v>
      </c>
      <c r="G436" s="167">
        <v>1800</v>
      </c>
      <c r="H436" s="168">
        <v>44540</v>
      </c>
      <c r="I436" s="159"/>
    </row>
    <row r="437" spans="1:9" x14ac:dyDescent="0.25">
      <c r="A437" s="159" t="s">
        <v>1222</v>
      </c>
      <c r="B437" s="159" t="s">
        <v>719</v>
      </c>
      <c r="C437" s="159" t="s">
        <v>1218</v>
      </c>
      <c r="D437" s="159" t="s">
        <v>1219</v>
      </c>
      <c r="E437" s="159" t="s">
        <v>612</v>
      </c>
      <c r="F437" s="159" t="s">
        <v>30</v>
      </c>
      <c r="G437" s="167">
        <v>122419.2</v>
      </c>
      <c r="H437" s="168">
        <v>44540</v>
      </c>
      <c r="I437" s="159"/>
    </row>
    <row r="438" spans="1:9" x14ac:dyDescent="0.25">
      <c r="A438" s="159" t="s">
        <v>1223</v>
      </c>
      <c r="B438" s="159" t="s">
        <v>719</v>
      </c>
      <c r="C438" s="159" t="s">
        <v>1218</v>
      </c>
      <c r="D438" s="159" t="s">
        <v>1224</v>
      </c>
      <c r="E438" s="159" t="s">
        <v>587</v>
      </c>
      <c r="F438" s="159" t="s">
        <v>30</v>
      </c>
      <c r="G438" s="167">
        <v>20040</v>
      </c>
      <c r="H438" s="168">
        <v>44540</v>
      </c>
      <c r="I438" s="159"/>
    </row>
    <row r="439" spans="1:9" x14ac:dyDescent="0.25">
      <c r="A439" s="159" t="s">
        <v>1225</v>
      </c>
      <c r="B439" s="159" t="s">
        <v>719</v>
      </c>
      <c r="C439" s="159" t="s">
        <v>1218</v>
      </c>
      <c r="D439" s="159" t="s">
        <v>1219</v>
      </c>
      <c r="E439" s="159" t="s">
        <v>913</v>
      </c>
      <c r="F439" s="159" t="s">
        <v>30</v>
      </c>
      <c r="G439" s="167">
        <v>12670.8</v>
      </c>
      <c r="H439" s="168">
        <v>44540</v>
      </c>
      <c r="I439" s="159"/>
    </row>
    <row r="440" spans="1:9" x14ac:dyDescent="0.25">
      <c r="A440" s="159" t="s">
        <v>1226</v>
      </c>
      <c r="B440" s="159" t="s">
        <v>719</v>
      </c>
      <c r="C440" s="159" t="s">
        <v>1218</v>
      </c>
      <c r="D440" s="159" t="s">
        <v>1224</v>
      </c>
      <c r="E440" s="159" t="s">
        <v>612</v>
      </c>
      <c r="F440" s="159" t="s">
        <v>30</v>
      </c>
      <c r="G440" s="167">
        <v>11400</v>
      </c>
      <c r="H440" s="168">
        <v>44540</v>
      </c>
      <c r="I440" s="159"/>
    </row>
    <row r="441" spans="1:9" x14ac:dyDescent="0.25">
      <c r="A441" s="159" t="s">
        <v>1227</v>
      </c>
      <c r="B441" s="159" t="s">
        <v>719</v>
      </c>
      <c r="C441" s="159" t="s">
        <v>1218</v>
      </c>
      <c r="D441" s="159" t="s">
        <v>1221</v>
      </c>
      <c r="E441" s="159" t="s">
        <v>632</v>
      </c>
      <c r="F441" s="159" t="s">
        <v>30</v>
      </c>
      <c r="G441" s="167">
        <v>960</v>
      </c>
      <c r="H441" s="168">
        <v>44540</v>
      </c>
      <c r="I441" s="159"/>
    </row>
    <row r="442" spans="1:9" x14ac:dyDescent="0.25">
      <c r="A442" s="159" t="s">
        <v>1228</v>
      </c>
      <c r="B442" s="159" t="s">
        <v>719</v>
      </c>
      <c r="C442" s="159" t="s">
        <v>1218</v>
      </c>
      <c r="D442" s="159" t="s">
        <v>1224</v>
      </c>
      <c r="E442" s="159" t="s">
        <v>615</v>
      </c>
      <c r="F442" s="159" t="s">
        <v>30</v>
      </c>
      <c r="G442" s="167">
        <v>420</v>
      </c>
      <c r="H442" s="168">
        <v>44540</v>
      </c>
      <c r="I442" s="159"/>
    </row>
    <row r="443" spans="1:9" x14ac:dyDescent="0.25">
      <c r="A443" s="159" t="s">
        <v>1229</v>
      </c>
      <c r="B443" s="159" t="s">
        <v>719</v>
      </c>
      <c r="C443" s="159" t="s">
        <v>1218</v>
      </c>
      <c r="D443" s="159" t="s">
        <v>1224</v>
      </c>
      <c r="E443" s="159" t="s">
        <v>610</v>
      </c>
      <c r="F443" s="159" t="s">
        <v>30</v>
      </c>
      <c r="G443" s="167">
        <v>193</v>
      </c>
      <c r="H443" s="168">
        <v>44540</v>
      </c>
      <c r="I443" s="159"/>
    </row>
    <row r="444" spans="1:9" x14ac:dyDescent="0.25">
      <c r="A444" s="159" t="s">
        <v>1230</v>
      </c>
      <c r="B444" s="159" t="s">
        <v>661</v>
      </c>
      <c r="C444" s="159" t="s">
        <v>1231</v>
      </c>
      <c r="D444" s="159" t="s">
        <v>1232</v>
      </c>
      <c r="E444" s="159" t="s">
        <v>610</v>
      </c>
      <c r="F444" s="159" t="s">
        <v>800</v>
      </c>
      <c r="G444" s="167">
        <v>245</v>
      </c>
      <c r="H444" s="168">
        <v>44540</v>
      </c>
      <c r="I444" s="159"/>
    </row>
    <row r="445" spans="1:9" x14ac:dyDescent="0.25">
      <c r="A445" s="159" t="s">
        <v>1233</v>
      </c>
      <c r="B445" s="159" t="s">
        <v>661</v>
      </c>
      <c r="C445" s="159" t="s">
        <v>1231</v>
      </c>
      <c r="D445" s="159" t="s">
        <v>1232</v>
      </c>
      <c r="E445" s="159" t="s">
        <v>913</v>
      </c>
      <c r="F445" s="159" t="s">
        <v>800</v>
      </c>
      <c r="G445" s="167">
        <v>900</v>
      </c>
      <c r="H445" s="168">
        <v>44540</v>
      </c>
      <c r="I445" s="159"/>
    </row>
    <row r="446" spans="1:9" x14ac:dyDescent="0.25">
      <c r="A446" s="159" t="s">
        <v>1234</v>
      </c>
      <c r="B446" s="159" t="s">
        <v>661</v>
      </c>
      <c r="C446" s="159" t="s">
        <v>1235</v>
      </c>
      <c r="D446" s="159" t="s">
        <v>1236</v>
      </c>
      <c r="E446" s="159" t="s">
        <v>669</v>
      </c>
      <c r="F446" s="159" t="s">
        <v>33</v>
      </c>
      <c r="G446" s="167">
        <v>1185</v>
      </c>
      <c r="H446" s="168">
        <v>44540</v>
      </c>
      <c r="I446" s="159"/>
    </row>
    <row r="447" spans="1:9" x14ac:dyDescent="0.25">
      <c r="A447" s="159" t="s">
        <v>1237</v>
      </c>
      <c r="B447" s="159" t="s">
        <v>661</v>
      </c>
      <c r="C447" s="159" t="s">
        <v>1235</v>
      </c>
      <c r="D447" s="159" t="s">
        <v>1236</v>
      </c>
      <c r="E447" s="159" t="s">
        <v>624</v>
      </c>
      <c r="F447" s="159" t="s">
        <v>33</v>
      </c>
      <c r="G447" s="167">
        <v>13500</v>
      </c>
      <c r="H447" s="168">
        <v>44540</v>
      </c>
      <c r="I447" s="159"/>
    </row>
    <row r="448" spans="1:9" x14ac:dyDescent="0.25">
      <c r="A448" s="159" t="s">
        <v>1238</v>
      </c>
      <c r="B448" s="159" t="s">
        <v>661</v>
      </c>
      <c r="C448" s="159" t="s">
        <v>1235</v>
      </c>
      <c r="D448" s="159" t="s">
        <v>1236</v>
      </c>
      <c r="E448" s="159" t="s">
        <v>624</v>
      </c>
      <c r="F448" s="159" t="s">
        <v>33</v>
      </c>
      <c r="G448" s="167">
        <v>7200</v>
      </c>
      <c r="H448" s="168">
        <v>44540</v>
      </c>
      <c r="I448" s="159"/>
    </row>
    <row r="449" spans="1:9" x14ac:dyDescent="0.25">
      <c r="A449" s="159" t="s">
        <v>1239</v>
      </c>
      <c r="B449" s="159" t="s">
        <v>661</v>
      </c>
      <c r="C449" s="159" t="s">
        <v>1235</v>
      </c>
      <c r="D449" s="159" t="s">
        <v>1236</v>
      </c>
      <c r="E449" s="159" t="s">
        <v>669</v>
      </c>
      <c r="F449" s="159" t="s">
        <v>33</v>
      </c>
      <c r="G449" s="167">
        <v>7800</v>
      </c>
      <c r="H449" s="168">
        <v>44540</v>
      </c>
      <c r="I449" s="159"/>
    </row>
    <row r="450" spans="1:9" x14ac:dyDescent="0.25">
      <c r="A450" s="159" t="s">
        <v>1240</v>
      </c>
      <c r="B450" s="159" t="s">
        <v>661</v>
      </c>
      <c r="C450" s="159" t="s">
        <v>1235</v>
      </c>
      <c r="D450" s="159" t="s">
        <v>1236</v>
      </c>
      <c r="E450" s="159" t="s">
        <v>610</v>
      </c>
      <c r="F450" s="159" t="s">
        <v>33</v>
      </c>
      <c r="G450" s="167">
        <v>484</v>
      </c>
      <c r="H450" s="168">
        <v>44540</v>
      </c>
      <c r="I450" s="159"/>
    </row>
    <row r="451" spans="1:9" x14ac:dyDescent="0.25">
      <c r="A451" s="159" t="s">
        <v>1241</v>
      </c>
      <c r="B451" s="159" t="s">
        <v>661</v>
      </c>
      <c r="C451" s="159" t="s">
        <v>1235</v>
      </c>
      <c r="D451" s="159" t="s">
        <v>1236</v>
      </c>
      <c r="E451" s="159" t="s">
        <v>600</v>
      </c>
      <c r="F451" s="159" t="s">
        <v>33</v>
      </c>
      <c r="G451" s="167">
        <v>734</v>
      </c>
      <c r="H451" s="168">
        <v>44540</v>
      </c>
      <c r="I451" s="159"/>
    </row>
    <row r="452" spans="1:9" x14ac:dyDescent="0.25">
      <c r="A452" s="159" t="s">
        <v>1242</v>
      </c>
      <c r="B452" s="159" t="s">
        <v>661</v>
      </c>
      <c r="C452" s="159" t="s">
        <v>1243</v>
      </c>
      <c r="D452" s="159" t="s">
        <v>1244</v>
      </c>
      <c r="E452" s="159" t="s">
        <v>1245</v>
      </c>
      <c r="F452" s="159" t="s">
        <v>53</v>
      </c>
      <c r="G452" s="167">
        <v>6600</v>
      </c>
      <c r="H452" s="168">
        <v>44540</v>
      </c>
      <c r="I452" s="159"/>
    </row>
    <row r="453" spans="1:9" x14ac:dyDescent="0.25">
      <c r="A453" s="159" t="s">
        <v>1246</v>
      </c>
      <c r="B453" s="159" t="s">
        <v>661</v>
      </c>
      <c r="C453" s="159" t="s">
        <v>1243</v>
      </c>
      <c r="D453" s="159" t="s">
        <v>1244</v>
      </c>
      <c r="E453" s="159" t="s">
        <v>807</v>
      </c>
      <c r="F453" s="159" t="s">
        <v>53</v>
      </c>
      <c r="G453" s="167">
        <v>12000</v>
      </c>
      <c r="H453" s="168">
        <v>44540</v>
      </c>
      <c r="I453" s="159"/>
    </row>
    <row r="454" spans="1:9" x14ac:dyDescent="0.25">
      <c r="A454" s="159" t="s">
        <v>1247</v>
      </c>
      <c r="B454" s="159" t="s">
        <v>661</v>
      </c>
      <c r="C454" s="159" t="s">
        <v>1243</v>
      </c>
      <c r="D454" s="159" t="s">
        <v>1244</v>
      </c>
      <c r="E454" s="159" t="s">
        <v>738</v>
      </c>
      <c r="F454" s="159" t="s">
        <v>53</v>
      </c>
      <c r="G454" s="167">
        <v>4800</v>
      </c>
      <c r="H454" s="168">
        <v>44540</v>
      </c>
      <c r="I454" s="159"/>
    </row>
    <row r="455" spans="1:9" x14ac:dyDescent="0.25">
      <c r="A455" s="159" t="s">
        <v>1248</v>
      </c>
      <c r="B455" s="159" t="s">
        <v>661</v>
      </c>
      <c r="C455" s="159" t="s">
        <v>1249</v>
      </c>
      <c r="D455" s="159" t="s">
        <v>1250</v>
      </c>
      <c r="E455" s="159" t="s">
        <v>627</v>
      </c>
      <c r="F455" s="159" t="s">
        <v>800</v>
      </c>
      <c r="G455" s="167">
        <v>7500</v>
      </c>
      <c r="H455" s="168">
        <v>44540</v>
      </c>
      <c r="I455" s="159"/>
    </row>
    <row r="456" spans="1:9" x14ac:dyDescent="0.25">
      <c r="A456" s="159" t="s">
        <v>1251</v>
      </c>
      <c r="B456" s="159" t="s">
        <v>661</v>
      </c>
      <c r="C456" s="159" t="s">
        <v>1249</v>
      </c>
      <c r="D456" s="159" t="s">
        <v>1250</v>
      </c>
      <c r="E456" s="159" t="s">
        <v>615</v>
      </c>
      <c r="F456" s="159" t="s">
        <v>800</v>
      </c>
      <c r="G456" s="167">
        <v>281</v>
      </c>
      <c r="H456" s="168">
        <v>44540</v>
      </c>
      <c r="I456" s="159"/>
    </row>
    <row r="457" spans="1:9" x14ac:dyDescent="0.25">
      <c r="A457" s="159" t="s">
        <v>1252</v>
      </c>
      <c r="B457" s="159" t="s">
        <v>661</v>
      </c>
      <c r="C457" s="159" t="s">
        <v>1249</v>
      </c>
      <c r="D457" s="159" t="s">
        <v>1250</v>
      </c>
      <c r="E457" s="159" t="s">
        <v>610</v>
      </c>
      <c r="F457" s="159" t="s">
        <v>800</v>
      </c>
      <c r="G457" s="167">
        <v>755</v>
      </c>
      <c r="H457" s="168">
        <v>44540</v>
      </c>
      <c r="I457" s="159"/>
    </row>
    <row r="458" spans="1:9" x14ac:dyDescent="0.25">
      <c r="A458" s="159" t="s">
        <v>1253</v>
      </c>
      <c r="B458" s="159" t="s">
        <v>661</v>
      </c>
      <c r="C458" s="159" t="s">
        <v>1254</v>
      </c>
      <c r="D458" s="159" t="s">
        <v>1255</v>
      </c>
      <c r="E458" s="159" t="s">
        <v>665</v>
      </c>
      <c r="F458" s="159" t="s">
        <v>16</v>
      </c>
      <c r="G458" s="167">
        <v>1002</v>
      </c>
      <c r="H458" s="168">
        <v>44540</v>
      </c>
      <c r="I458" s="159"/>
    </row>
    <row r="459" spans="1:9" x14ac:dyDescent="0.25">
      <c r="A459" s="159" t="s">
        <v>1256</v>
      </c>
      <c r="B459" s="159" t="s">
        <v>661</v>
      </c>
      <c r="C459" s="159" t="s">
        <v>1254</v>
      </c>
      <c r="D459" s="159" t="s">
        <v>1255</v>
      </c>
      <c r="E459" s="159" t="s">
        <v>1020</v>
      </c>
      <c r="F459" s="159" t="s">
        <v>16</v>
      </c>
      <c r="G459" s="167">
        <v>2284</v>
      </c>
      <c r="H459" s="168">
        <v>44540</v>
      </c>
      <c r="I459" s="159"/>
    </row>
    <row r="460" spans="1:9" x14ac:dyDescent="0.25">
      <c r="A460" s="159" t="s">
        <v>1257</v>
      </c>
      <c r="B460" s="159" t="s">
        <v>661</v>
      </c>
      <c r="C460" s="159" t="s">
        <v>1254</v>
      </c>
      <c r="D460" s="159" t="s">
        <v>1255</v>
      </c>
      <c r="E460" s="159" t="s">
        <v>669</v>
      </c>
      <c r="F460" s="159" t="s">
        <v>16</v>
      </c>
      <c r="G460" s="167">
        <v>11100</v>
      </c>
      <c r="H460" s="168">
        <v>44540</v>
      </c>
      <c r="I460" s="159"/>
    </row>
    <row r="461" spans="1:9" x14ac:dyDescent="0.25">
      <c r="A461" s="159" t="s">
        <v>1258</v>
      </c>
      <c r="B461" s="159" t="s">
        <v>661</v>
      </c>
      <c r="C461" s="159" t="s">
        <v>1254</v>
      </c>
      <c r="D461" s="159" t="s">
        <v>1255</v>
      </c>
      <c r="E461" s="159" t="s">
        <v>612</v>
      </c>
      <c r="F461" s="159" t="s">
        <v>16</v>
      </c>
      <c r="G461" s="167">
        <v>5460</v>
      </c>
      <c r="H461" s="168">
        <v>44540</v>
      </c>
      <c r="I461" s="159"/>
    </row>
    <row r="462" spans="1:9" x14ac:dyDescent="0.25">
      <c r="A462" s="159" t="s">
        <v>1259</v>
      </c>
      <c r="B462" s="159" t="s">
        <v>661</v>
      </c>
      <c r="C462" s="159" t="s">
        <v>1254</v>
      </c>
      <c r="D462" s="159" t="s">
        <v>1255</v>
      </c>
      <c r="E462" s="159" t="s">
        <v>612</v>
      </c>
      <c r="F462" s="159" t="s">
        <v>16</v>
      </c>
      <c r="G462" s="167">
        <v>7320</v>
      </c>
      <c r="H462" s="168">
        <v>44540</v>
      </c>
      <c r="I462" s="159"/>
    </row>
    <row r="463" spans="1:9" x14ac:dyDescent="0.25">
      <c r="A463" s="159" t="s">
        <v>1260</v>
      </c>
      <c r="B463" s="159" t="s">
        <v>661</v>
      </c>
      <c r="C463" s="159" t="s">
        <v>1254</v>
      </c>
      <c r="D463" s="159" t="s">
        <v>1255</v>
      </c>
      <c r="E463" s="159" t="s">
        <v>690</v>
      </c>
      <c r="F463" s="159" t="s">
        <v>16</v>
      </c>
      <c r="G463" s="167">
        <v>3600</v>
      </c>
      <c r="H463" s="168">
        <v>44540</v>
      </c>
      <c r="I463" s="159"/>
    </row>
    <row r="464" spans="1:9" x14ac:dyDescent="0.25">
      <c r="A464" s="159" t="s">
        <v>1261</v>
      </c>
      <c r="B464" s="159" t="s">
        <v>661</v>
      </c>
      <c r="C464" s="159" t="s">
        <v>1254</v>
      </c>
      <c r="D464" s="159" t="s">
        <v>1255</v>
      </c>
      <c r="E464" s="159" t="s">
        <v>913</v>
      </c>
      <c r="F464" s="159" t="s">
        <v>16</v>
      </c>
      <c r="G464" s="167">
        <v>86</v>
      </c>
      <c r="H464" s="168">
        <v>44540</v>
      </c>
      <c r="I464" s="159"/>
    </row>
    <row r="465" spans="1:9" x14ac:dyDescent="0.25">
      <c r="A465" s="159" t="s">
        <v>1262</v>
      </c>
      <c r="B465" s="159" t="s">
        <v>661</v>
      </c>
      <c r="C465" s="159" t="s">
        <v>1254</v>
      </c>
      <c r="D465" s="159" t="s">
        <v>1255</v>
      </c>
      <c r="E465" s="159" t="s">
        <v>621</v>
      </c>
      <c r="F465" s="159" t="s">
        <v>16</v>
      </c>
      <c r="G465" s="167">
        <v>180</v>
      </c>
      <c r="H465" s="168">
        <v>44540</v>
      </c>
      <c r="I465" s="159"/>
    </row>
    <row r="466" spans="1:9" x14ac:dyDescent="0.25">
      <c r="A466" s="159" t="s">
        <v>1263</v>
      </c>
      <c r="B466" s="159" t="s">
        <v>661</v>
      </c>
      <c r="C466" s="159" t="s">
        <v>1254</v>
      </c>
      <c r="D466" s="159" t="s">
        <v>1255</v>
      </c>
      <c r="E466" s="159" t="s">
        <v>600</v>
      </c>
      <c r="F466" s="159" t="s">
        <v>16</v>
      </c>
      <c r="G466" s="167">
        <v>203</v>
      </c>
      <c r="H466" s="168">
        <v>44540</v>
      </c>
      <c r="I466" s="159"/>
    </row>
    <row r="467" spans="1:9" x14ac:dyDescent="0.25">
      <c r="A467" s="159" t="s">
        <v>1264</v>
      </c>
      <c r="B467" s="159" t="s">
        <v>661</v>
      </c>
      <c r="C467" s="159" t="s">
        <v>1254</v>
      </c>
      <c r="D467" s="159" t="s">
        <v>1255</v>
      </c>
      <c r="E467" s="159" t="s">
        <v>610</v>
      </c>
      <c r="F467" s="159" t="s">
        <v>16</v>
      </c>
      <c r="G467" s="167">
        <v>396</v>
      </c>
      <c r="H467" s="168">
        <v>44540</v>
      </c>
      <c r="I467" s="159"/>
    </row>
    <row r="468" spans="1:9" x14ac:dyDescent="0.25">
      <c r="A468" s="159" t="s">
        <v>1265</v>
      </c>
      <c r="B468" s="159" t="s">
        <v>661</v>
      </c>
      <c r="C468" s="159" t="s">
        <v>1254</v>
      </c>
      <c r="D468" s="159" t="s">
        <v>1255</v>
      </c>
      <c r="E468" s="159" t="s">
        <v>598</v>
      </c>
      <c r="F468" s="159" t="s">
        <v>16</v>
      </c>
      <c r="G468" s="167">
        <v>90</v>
      </c>
      <c r="H468" s="168">
        <v>44540</v>
      </c>
      <c r="I468" s="159"/>
    </row>
    <row r="469" spans="1:9" x14ac:dyDescent="0.25">
      <c r="A469" s="159" t="s">
        <v>1266</v>
      </c>
      <c r="B469" s="159" t="s">
        <v>661</v>
      </c>
      <c r="C469" s="159" t="s">
        <v>1267</v>
      </c>
      <c r="D469" s="159" t="s">
        <v>1267</v>
      </c>
      <c r="E469" s="159" t="s">
        <v>595</v>
      </c>
      <c r="F469" s="159" t="s">
        <v>800</v>
      </c>
      <c r="G469" s="167">
        <v>15000</v>
      </c>
      <c r="H469" s="168">
        <v>44540</v>
      </c>
      <c r="I469" s="159"/>
    </row>
    <row r="470" spans="1:9" x14ac:dyDescent="0.25">
      <c r="A470" s="159" t="s">
        <v>1268</v>
      </c>
      <c r="B470" s="159" t="s">
        <v>661</v>
      </c>
      <c r="C470" s="159" t="s">
        <v>1267</v>
      </c>
      <c r="D470" s="159" t="s">
        <v>1267</v>
      </c>
      <c r="E470" s="159" t="s">
        <v>621</v>
      </c>
      <c r="F470" s="159" t="s">
        <v>800</v>
      </c>
      <c r="G470" s="167">
        <v>2855</v>
      </c>
      <c r="H470" s="168">
        <v>44540</v>
      </c>
      <c r="I470" s="159"/>
    </row>
    <row r="471" spans="1:9" x14ac:dyDescent="0.25">
      <c r="A471" s="159" t="s">
        <v>1269</v>
      </c>
      <c r="B471" s="159" t="s">
        <v>588</v>
      </c>
      <c r="C471" s="159" t="s">
        <v>1270</v>
      </c>
      <c r="D471" s="159" t="s">
        <v>1271</v>
      </c>
      <c r="E471" s="159" t="s">
        <v>600</v>
      </c>
      <c r="F471" s="159" t="s">
        <v>16</v>
      </c>
      <c r="G471" s="167">
        <v>4200</v>
      </c>
      <c r="H471" s="168">
        <v>44540</v>
      </c>
      <c r="I471" s="159"/>
    </row>
    <row r="472" spans="1:9" x14ac:dyDescent="0.25">
      <c r="A472" s="159" t="s">
        <v>1272</v>
      </c>
      <c r="B472" s="159" t="s">
        <v>719</v>
      </c>
      <c r="C472" s="159" t="s">
        <v>1273</v>
      </c>
      <c r="D472" s="159" t="s">
        <v>1274</v>
      </c>
      <c r="E472" s="159" t="s">
        <v>587</v>
      </c>
      <c r="F472" s="159" t="s">
        <v>30</v>
      </c>
      <c r="G472" s="167">
        <v>10260</v>
      </c>
      <c r="H472" s="168">
        <v>44540</v>
      </c>
      <c r="I472" s="159"/>
    </row>
    <row r="473" spans="1:9" x14ac:dyDescent="0.25">
      <c r="A473" s="159" t="s">
        <v>1275</v>
      </c>
      <c r="B473" s="159" t="s">
        <v>719</v>
      </c>
      <c r="C473" s="159" t="s">
        <v>1273</v>
      </c>
      <c r="D473" s="159" t="s">
        <v>1274</v>
      </c>
      <c r="E473" s="159" t="s">
        <v>587</v>
      </c>
      <c r="F473" s="159" t="s">
        <v>30</v>
      </c>
      <c r="G473" s="167">
        <v>1947</v>
      </c>
      <c r="H473" s="168">
        <v>44540</v>
      </c>
      <c r="I473" s="159"/>
    </row>
    <row r="474" spans="1:9" x14ac:dyDescent="0.25">
      <c r="A474" s="159" t="s">
        <v>1276</v>
      </c>
      <c r="B474" s="159" t="s">
        <v>719</v>
      </c>
      <c r="C474" s="159" t="s">
        <v>1273</v>
      </c>
      <c r="D474" s="159" t="s">
        <v>1274</v>
      </c>
      <c r="E474" s="159" t="s">
        <v>624</v>
      </c>
      <c r="F474" s="159" t="s">
        <v>30</v>
      </c>
      <c r="G474" s="167">
        <v>26100</v>
      </c>
      <c r="H474" s="168">
        <v>44540</v>
      </c>
      <c r="I474" s="159"/>
    </row>
    <row r="475" spans="1:9" x14ac:dyDescent="0.25">
      <c r="A475" s="159" t="s">
        <v>1277</v>
      </c>
      <c r="B475" s="159" t="s">
        <v>719</v>
      </c>
      <c r="C475" s="159" t="s">
        <v>1273</v>
      </c>
      <c r="D475" s="159" t="s">
        <v>1274</v>
      </c>
      <c r="E475" s="159" t="s">
        <v>669</v>
      </c>
      <c r="F475" s="159" t="s">
        <v>30</v>
      </c>
      <c r="G475" s="167">
        <v>14400</v>
      </c>
      <c r="H475" s="168">
        <v>44540</v>
      </c>
      <c r="I475" s="159"/>
    </row>
    <row r="476" spans="1:9" x14ac:dyDescent="0.25">
      <c r="A476" s="159" t="s">
        <v>1278</v>
      </c>
      <c r="B476" s="159" t="s">
        <v>719</v>
      </c>
      <c r="C476" s="159" t="s">
        <v>1273</v>
      </c>
      <c r="D476" s="159" t="s">
        <v>1274</v>
      </c>
      <c r="E476" s="159" t="s">
        <v>669</v>
      </c>
      <c r="F476" s="159" t="s">
        <v>30</v>
      </c>
      <c r="G476" s="167">
        <v>9600</v>
      </c>
      <c r="H476" s="168">
        <v>44540</v>
      </c>
      <c r="I476" s="159"/>
    </row>
    <row r="477" spans="1:9" x14ac:dyDescent="0.25">
      <c r="A477" s="159" t="s">
        <v>1279</v>
      </c>
      <c r="B477" s="159" t="s">
        <v>719</v>
      </c>
      <c r="C477" s="159" t="s">
        <v>1273</v>
      </c>
      <c r="D477" s="159" t="s">
        <v>1274</v>
      </c>
      <c r="E477" s="159" t="s">
        <v>612</v>
      </c>
      <c r="F477" s="159" t="s">
        <v>30</v>
      </c>
      <c r="G477" s="167">
        <v>22920</v>
      </c>
      <c r="H477" s="168">
        <v>44540</v>
      </c>
      <c r="I477" s="159"/>
    </row>
    <row r="478" spans="1:9" x14ac:dyDescent="0.25">
      <c r="A478" s="159" t="s">
        <v>1280</v>
      </c>
      <c r="B478" s="159" t="s">
        <v>719</v>
      </c>
      <c r="C478" s="159" t="s">
        <v>1273</v>
      </c>
      <c r="D478" s="159" t="s">
        <v>1274</v>
      </c>
      <c r="E478" s="159" t="s">
        <v>624</v>
      </c>
      <c r="F478" s="159" t="s">
        <v>30</v>
      </c>
      <c r="G478" s="167">
        <v>21240</v>
      </c>
      <c r="H478" s="168">
        <v>44540</v>
      </c>
      <c r="I478" s="159"/>
    </row>
    <row r="479" spans="1:9" x14ac:dyDescent="0.25">
      <c r="A479" s="159" t="s">
        <v>1281</v>
      </c>
      <c r="B479" s="159" t="s">
        <v>719</v>
      </c>
      <c r="C479" s="159" t="s">
        <v>1273</v>
      </c>
      <c r="D479" s="159" t="s">
        <v>1274</v>
      </c>
      <c r="E479" s="159" t="s">
        <v>1282</v>
      </c>
      <c r="F479" s="159" t="s">
        <v>30</v>
      </c>
      <c r="G479" s="167">
        <v>2850</v>
      </c>
      <c r="H479" s="168">
        <v>44540</v>
      </c>
      <c r="I479" s="159"/>
    </row>
    <row r="480" spans="1:9" x14ac:dyDescent="0.25">
      <c r="A480" s="159" t="s">
        <v>1283</v>
      </c>
      <c r="B480" s="159" t="s">
        <v>719</v>
      </c>
      <c r="C480" s="159" t="s">
        <v>1273</v>
      </c>
      <c r="D480" s="159" t="s">
        <v>1284</v>
      </c>
      <c r="E480" s="159" t="s">
        <v>587</v>
      </c>
      <c r="F480" s="159" t="s">
        <v>30</v>
      </c>
      <c r="G480" s="167">
        <v>8400</v>
      </c>
      <c r="H480" s="168">
        <v>44540</v>
      </c>
      <c r="I480" s="159"/>
    </row>
    <row r="481" spans="1:9" x14ac:dyDescent="0.25">
      <c r="A481" s="159" t="s">
        <v>1285</v>
      </c>
      <c r="B481" s="159" t="s">
        <v>719</v>
      </c>
      <c r="C481" s="159" t="s">
        <v>1273</v>
      </c>
      <c r="D481" s="159" t="s">
        <v>1284</v>
      </c>
      <c r="E481" s="159" t="s">
        <v>669</v>
      </c>
      <c r="F481" s="159" t="s">
        <v>30</v>
      </c>
      <c r="G481" s="167">
        <v>14228</v>
      </c>
      <c r="H481" s="168">
        <v>44540</v>
      </c>
      <c r="I481" s="159"/>
    </row>
    <row r="482" spans="1:9" x14ac:dyDescent="0.25">
      <c r="A482" s="159" t="s">
        <v>1286</v>
      </c>
      <c r="B482" s="159" t="s">
        <v>719</v>
      </c>
      <c r="C482" s="159" t="s">
        <v>1273</v>
      </c>
      <c r="D482" s="159" t="s">
        <v>1284</v>
      </c>
      <c r="E482" s="159" t="s">
        <v>587</v>
      </c>
      <c r="F482" s="159" t="s">
        <v>30</v>
      </c>
      <c r="G482" s="167">
        <v>17400</v>
      </c>
      <c r="H482" s="168">
        <v>44540</v>
      </c>
      <c r="I482" s="159"/>
    </row>
    <row r="483" spans="1:9" x14ac:dyDescent="0.25">
      <c r="A483" s="159" t="s">
        <v>1287</v>
      </c>
      <c r="B483" s="159" t="s">
        <v>719</v>
      </c>
      <c r="C483" s="159" t="s">
        <v>1273</v>
      </c>
      <c r="D483" s="159" t="s">
        <v>1284</v>
      </c>
      <c r="E483" s="159" t="s">
        <v>587</v>
      </c>
      <c r="F483" s="159" t="s">
        <v>30</v>
      </c>
      <c r="G483" s="167">
        <v>10500</v>
      </c>
      <c r="H483" s="168">
        <v>44540</v>
      </c>
      <c r="I483" s="159"/>
    </row>
    <row r="484" spans="1:9" x14ac:dyDescent="0.25">
      <c r="A484" s="159" t="s">
        <v>1288</v>
      </c>
      <c r="B484" s="159" t="s">
        <v>719</v>
      </c>
      <c r="C484" s="159" t="s">
        <v>1273</v>
      </c>
      <c r="D484" s="159" t="s">
        <v>1284</v>
      </c>
      <c r="E484" s="159" t="s">
        <v>587</v>
      </c>
      <c r="F484" s="159" t="s">
        <v>30</v>
      </c>
      <c r="G484" s="167">
        <v>8640</v>
      </c>
      <c r="H484" s="168">
        <v>44540</v>
      </c>
      <c r="I484" s="159"/>
    </row>
    <row r="485" spans="1:9" x14ac:dyDescent="0.25">
      <c r="A485" s="159" t="s">
        <v>1289</v>
      </c>
      <c r="B485" s="159" t="s">
        <v>719</v>
      </c>
      <c r="C485" s="159" t="s">
        <v>1273</v>
      </c>
      <c r="D485" s="159" t="s">
        <v>1284</v>
      </c>
      <c r="E485" s="159" t="s">
        <v>624</v>
      </c>
      <c r="F485" s="159" t="s">
        <v>30</v>
      </c>
      <c r="G485" s="167">
        <v>36180</v>
      </c>
      <c r="H485" s="168">
        <v>44540</v>
      </c>
      <c r="I485" s="159"/>
    </row>
    <row r="486" spans="1:9" x14ac:dyDescent="0.25">
      <c r="A486" s="159" t="s">
        <v>1290</v>
      </c>
      <c r="B486" s="159" t="s">
        <v>719</v>
      </c>
      <c r="C486" s="159" t="s">
        <v>1273</v>
      </c>
      <c r="D486" s="159" t="s">
        <v>1284</v>
      </c>
      <c r="E486" s="159" t="s">
        <v>669</v>
      </c>
      <c r="F486" s="159" t="s">
        <v>30</v>
      </c>
      <c r="G486" s="167">
        <v>38280</v>
      </c>
      <c r="H486" s="168">
        <v>44540</v>
      </c>
      <c r="I486" s="159"/>
    </row>
    <row r="487" spans="1:9" x14ac:dyDescent="0.25">
      <c r="A487" s="159" t="s">
        <v>1291</v>
      </c>
      <c r="B487" s="159" t="s">
        <v>719</v>
      </c>
      <c r="C487" s="159" t="s">
        <v>1273</v>
      </c>
      <c r="D487" s="159" t="s">
        <v>1284</v>
      </c>
      <c r="E487" s="159" t="s">
        <v>610</v>
      </c>
      <c r="F487" s="159" t="s">
        <v>30</v>
      </c>
      <c r="G487" s="167">
        <v>1050</v>
      </c>
      <c r="H487" s="168">
        <v>44540</v>
      </c>
      <c r="I487" s="159"/>
    </row>
    <row r="488" spans="1:9" x14ac:dyDescent="0.25">
      <c r="A488" s="159" t="s">
        <v>1292</v>
      </c>
      <c r="B488" s="159" t="s">
        <v>719</v>
      </c>
      <c r="C488" s="159" t="s">
        <v>1273</v>
      </c>
      <c r="D488" s="159" t="s">
        <v>1284</v>
      </c>
      <c r="E488" s="159" t="s">
        <v>1282</v>
      </c>
      <c r="F488" s="159" t="s">
        <v>30</v>
      </c>
      <c r="G488" s="167">
        <v>5940</v>
      </c>
      <c r="H488" s="168">
        <v>44540</v>
      </c>
      <c r="I488" s="159"/>
    </row>
    <row r="489" spans="1:9" x14ac:dyDescent="0.25">
      <c r="A489" s="159" t="s">
        <v>1293</v>
      </c>
      <c r="B489" s="159" t="s">
        <v>719</v>
      </c>
      <c r="C489" s="159" t="s">
        <v>1273</v>
      </c>
      <c r="D489" s="159" t="s">
        <v>1284</v>
      </c>
      <c r="E489" s="159" t="s">
        <v>612</v>
      </c>
      <c r="F489" s="159" t="s">
        <v>30</v>
      </c>
      <c r="G489" s="167">
        <v>48000</v>
      </c>
      <c r="H489" s="168">
        <v>44540</v>
      </c>
      <c r="I489" s="159"/>
    </row>
    <row r="490" spans="1:9" x14ac:dyDescent="0.25">
      <c r="A490" s="159" t="s">
        <v>1294</v>
      </c>
      <c r="B490" s="159" t="s">
        <v>719</v>
      </c>
      <c r="C490" s="159" t="s">
        <v>1273</v>
      </c>
      <c r="D490" s="159" t="s">
        <v>1284</v>
      </c>
      <c r="E490" s="159" t="s">
        <v>690</v>
      </c>
      <c r="F490" s="159" t="s">
        <v>30</v>
      </c>
      <c r="G490" s="167">
        <v>1</v>
      </c>
      <c r="H490" s="168">
        <v>44540</v>
      </c>
      <c r="I490" s="159"/>
    </row>
    <row r="491" spans="1:9" x14ac:dyDescent="0.25">
      <c r="A491" s="159" t="s">
        <v>1295</v>
      </c>
      <c r="B491" s="159" t="s">
        <v>719</v>
      </c>
      <c r="C491" s="159" t="s">
        <v>1273</v>
      </c>
      <c r="D491" s="159" t="s">
        <v>1274</v>
      </c>
      <c r="E491" s="159" t="s">
        <v>669</v>
      </c>
      <c r="F491" s="159" t="s">
        <v>30</v>
      </c>
      <c r="G491" s="167">
        <v>715</v>
      </c>
      <c r="H491" s="168">
        <v>44540</v>
      </c>
      <c r="I491" s="159"/>
    </row>
    <row r="492" spans="1:9" x14ac:dyDescent="0.25">
      <c r="A492" s="159" t="s">
        <v>1296</v>
      </c>
      <c r="B492" s="159" t="s">
        <v>719</v>
      </c>
      <c r="C492" s="159" t="s">
        <v>1273</v>
      </c>
      <c r="D492" s="159" t="s">
        <v>1274</v>
      </c>
      <c r="E492" s="159" t="s">
        <v>977</v>
      </c>
      <c r="F492" s="159" t="s">
        <v>30</v>
      </c>
      <c r="G492" s="167">
        <v>900</v>
      </c>
      <c r="H492" s="168">
        <v>44540</v>
      </c>
      <c r="I492" s="159"/>
    </row>
    <row r="493" spans="1:9" x14ac:dyDescent="0.25">
      <c r="A493" s="159" t="s">
        <v>1297</v>
      </c>
      <c r="B493" s="159" t="s">
        <v>719</v>
      </c>
      <c r="C493" s="159" t="s">
        <v>1273</v>
      </c>
      <c r="D493" s="159" t="s">
        <v>1274</v>
      </c>
      <c r="E493" s="159" t="s">
        <v>598</v>
      </c>
      <c r="F493" s="159" t="s">
        <v>30</v>
      </c>
      <c r="G493" s="167">
        <v>59</v>
      </c>
      <c r="H493" s="168">
        <v>44540</v>
      </c>
      <c r="I493" s="159"/>
    </row>
    <row r="494" spans="1:9" x14ac:dyDescent="0.25">
      <c r="A494" s="159" t="s">
        <v>1298</v>
      </c>
      <c r="B494" s="159" t="s">
        <v>853</v>
      </c>
      <c r="C494" s="159" t="s">
        <v>1299</v>
      </c>
      <c r="D494" s="159" t="s">
        <v>1300</v>
      </c>
      <c r="E494" s="159" t="s">
        <v>818</v>
      </c>
      <c r="F494" s="159" t="s">
        <v>10</v>
      </c>
      <c r="G494" s="167">
        <v>7800</v>
      </c>
      <c r="H494" s="168">
        <v>44540</v>
      </c>
      <c r="I494" s="159"/>
    </row>
    <row r="495" spans="1:9" x14ac:dyDescent="0.25">
      <c r="A495" s="159" t="s">
        <v>1301</v>
      </c>
      <c r="B495" s="159" t="s">
        <v>853</v>
      </c>
      <c r="C495" s="159" t="s">
        <v>1299</v>
      </c>
      <c r="D495" s="159" t="s">
        <v>1300</v>
      </c>
      <c r="E495" s="159" t="s">
        <v>615</v>
      </c>
      <c r="F495" s="159" t="s">
        <v>10</v>
      </c>
      <c r="G495" s="167">
        <v>2100</v>
      </c>
      <c r="H495" s="168">
        <v>44540</v>
      </c>
      <c r="I495" s="159"/>
    </row>
    <row r="496" spans="1:9" x14ac:dyDescent="0.25">
      <c r="A496" s="159" t="s">
        <v>1302</v>
      </c>
      <c r="B496" s="159" t="s">
        <v>719</v>
      </c>
      <c r="C496" s="159" t="s">
        <v>1303</v>
      </c>
      <c r="D496" s="159" t="s">
        <v>1304</v>
      </c>
      <c r="E496" s="159" t="s">
        <v>624</v>
      </c>
      <c r="F496" s="159" t="s">
        <v>33</v>
      </c>
      <c r="G496" s="167">
        <v>15000</v>
      </c>
      <c r="H496" s="168">
        <v>44540</v>
      </c>
      <c r="I496" s="159"/>
    </row>
    <row r="497" spans="1:9" x14ac:dyDescent="0.25">
      <c r="A497" s="159" t="s">
        <v>1305</v>
      </c>
      <c r="B497" s="159" t="s">
        <v>719</v>
      </c>
      <c r="C497" s="159" t="s">
        <v>1306</v>
      </c>
      <c r="D497" s="159" t="s">
        <v>1307</v>
      </c>
      <c r="E497" s="159" t="s">
        <v>624</v>
      </c>
      <c r="F497" s="159" t="s">
        <v>33</v>
      </c>
      <c r="G497" s="167">
        <v>20815</v>
      </c>
      <c r="H497" s="168">
        <v>44540</v>
      </c>
      <c r="I497" s="159"/>
    </row>
    <row r="498" spans="1:9" x14ac:dyDescent="0.25">
      <c r="A498" s="159" t="s">
        <v>1308</v>
      </c>
      <c r="B498" s="159" t="s">
        <v>835</v>
      </c>
      <c r="C498" s="159" t="s">
        <v>1309</v>
      </c>
      <c r="D498" s="159" t="s">
        <v>1310</v>
      </c>
      <c r="E498" s="159" t="s">
        <v>610</v>
      </c>
      <c r="F498" s="159" t="s">
        <v>53</v>
      </c>
      <c r="G498" s="167">
        <v>240</v>
      </c>
      <c r="H498" s="168">
        <v>44540</v>
      </c>
      <c r="I498" s="159"/>
    </row>
    <row r="499" spans="1:9" x14ac:dyDescent="0.25">
      <c r="A499" s="159" t="s">
        <v>1311</v>
      </c>
      <c r="B499" s="159" t="s">
        <v>719</v>
      </c>
      <c r="C499" s="159" t="s">
        <v>1312</v>
      </c>
      <c r="D499" s="159" t="s">
        <v>1313</v>
      </c>
      <c r="E499" s="159" t="s">
        <v>600</v>
      </c>
      <c r="F499" s="159" t="s">
        <v>10</v>
      </c>
      <c r="G499" s="167">
        <v>7044</v>
      </c>
      <c r="H499" s="168">
        <v>44540</v>
      </c>
      <c r="I499" s="159"/>
    </row>
    <row r="500" spans="1:9" x14ac:dyDescent="0.25">
      <c r="A500" s="159" t="s">
        <v>1314</v>
      </c>
      <c r="B500" s="159" t="s">
        <v>719</v>
      </c>
      <c r="C500" s="159" t="s">
        <v>1315</v>
      </c>
      <c r="D500" s="159" t="s">
        <v>1316</v>
      </c>
      <c r="E500" s="159" t="s">
        <v>624</v>
      </c>
      <c r="F500" s="159" t="s">
        <v>53</v>
      </c>
      <c r="G500" s="167">
        <v>9600</v>
      </c>
      <c r="H500" s="168">
        <v>44540</v>
      </c>
      <c r="I500" s="159"/>
    </row>
    <row r="501" spans="1:9" x14ac:dyDescent="0.25">
      <c r="A501" s="159" t="s">
        <v>1317</v>
      </c>
      <c r="B501" s="159" t="s">
        <v>719</v>
      </c>
      <c r="C501" s="159" t="s">
        <v>1315</v>
      </c>
      <c r="D501" s="159" t="s">
        <v>1315</v>
      </c>
      <c r="E501" s="159" t="s">
        <v>681</v>
      </c>
      <c r="F501" s="159" t="s">
        <v>53</v>
      </c>
      <c r="G501" s="167">
        <v>27245.4</v>
      </c>
      <c r="H501" s="168">
        <v>44540</v>
      </c>
      <c r="I501" s="159"/>
    </row>
    <row r="502" spans="1:9" x14ac:dyDescent="0.25">
      <c r="A502" s="159" t="s">
        <v>1318</v>
      </c>
      <c r="B502" s="159" t="s">
        <v>719</v>
      </c>
      <c r="C502" s="159" t="s">
        <v>1315</v>
      </c>
      <c r="D502" s="159" t="s">
        <v>1315</v>
      </c>
      <c r="E502" s="159" t="s">
        <v>1319</v>
      </c>
      <c r="F502" s="159" t="s">
        <v>53</v>
      </c>
      <c r="G502" s="167">
        <v>26052.6</v>
      </c>
      <c r="H502" s="168">
        <v>44540</v>
      </c>
      <c r="I502" s="159"/>
    </row>
    <row r="503" spans="1:9" x14ac:dyDescent="0.25">
      <c r="A503" s="159" t="s">
        <v>1320</v>
      </c>
      <c r="B503" s="159" t="s">
        <v>853</v>
      </c>
      <c r="C503" s="159" t="s">
        <v>41</v>
      </c>
      <c r="D503" s="159" t="s">
        <v>1321</v>
      </c>
      <c r="E503" s="159" t="s">
        <v>624</v>
      </c>
      <c r="F503" s="159" t="s">
        <v>30</v>
      </c>
      <c r="G503" s="167">
        <v>10561.152</v>
      </c>
      <c r="H503" s="168">
        <v>44540</v>
      </c>
      <c r="I503" s="159"/>
    </row>
    <row r="504" spans="1:9" x14ac:dyDescent="0.25">
      <c r="A504" s="159" t="s">
        <v>1322</v>
      </c>
      <c r="B504" s="159" t="s">
        <v>1325</v>
      </c>
      <c r="C504" s="159" t="s">
        <v>1323</v>
      </c>
      <c r="D504" s="159" t="s">
        <v>1324</v>
      </c>
      <c r="E504" s="159" t="s">
        <v>977</v>
      </c>
      <c r="F504" s="159" t="s">
        <v>30</v>
      </c>
      <c r="G504" s="167">
        <v>4680</v>
      </c>
      <c r="H504" s="168">
        <v>44540</v>
      </c>
      <c r="I504" s="159"/>
    </row>
    <row r="505" spans="1:9" x14ac:dyDescent="0.25">
      <c r="A505" s="159" t="s">
        <v>1326</v>
      </c>
      <c r="B505" s="159" t="s">
        <v>1325</v>
      </c>
      <c r="C505" s="159" t="s">
        <v>1323</v>
      </c>
      <c r="D505" s="159" t="s">
        <v>1324</v>
      </c>
      <c r="E505" s="159" t="s">
        <v>804</v>
      </c>
      <c r="F505" s="159" t="s">
        <v>30</v>
      </c>
      <c r="G505" s="167">
        <v>19980</v>
      </c>
      <c r="H505" s="168">
        <v>44540</v>
      </c>
      <c r="I505" s="159"/>
    </row>
    <row r="506" spans="1:9" x14ac:dyDescent="0.25">
      <c r="A506" s="159" t="s">
        <v>1327</v>
      </c>
      <c r="B506" s="159" t="s">
        <v>1325</v>
      </c>
      <c r="C506" s="159" t="s">
        <v>1323</v>
      </c>
      <c r="D506" s="159" t="s">
        <v>1324</v>
      </c>
      <c r="E506" s="159" t="s">
        <v>807</v>
      </c>
      <c r="F506" s="159" t="s">
        <v>30</v>
      </c>
      <c r="G506" s="167">
        <v>22620</v>
      </c>
      <c r="H506" s="168">
        <v>44540</v>
      </c>
      <c r="I506" s="159"/>
    </row>
    <row r="507" spans="1:9" x14ac:dyDescent="0.25">
      <c r="A507" s="159" t="s">
        <v>1328</v>
      </c>
      <c r="B507" s="159" t="s">
        <v>637</v>
      </c>
      <c r="C507" s="159" t="s">
        <v>1323</v>
      </c>
      <c r="D507" s="159" t="s">
        <v>1329</v>
      </c>
      <c r="E507" s="159" t="s">
        <v>913</v>
      </c>
      <c r="F507" s="159" t="s">
        <v>30</v>
      </c>
      <c r="G507" s="167">
        <v>11188</v>
      </c>
      <c r="H507" s="168">
        <v>44540</v>
      </c>
      <c r="I507" s="159"/>
    </row>
    <row r="508" spans="1:9" x14ac:dyDescent="0.25">
      <c r="A508" s="159" t="s">
        <v>1330</v>
      </c>
      <c r="B508" s="159" t="s">
        <v>637</v>
      </c>
      <c r="C508" s="159" t="s">
        <v>1323</v>
      </c>
      <c r="D508" s="159" t="s">
        <v>1329</v>
      </c>
      <c r="E508" s="159" t="s">
        <v>807</v>
      </c>
      <c r="F508" s="159" t="s">
        <v>30</v>
      </c>
      <c r="G508" s="167">
        <v>36150</v>
      </c>
      <c r="H508" s="168">
        <v>44540</v>
      </c>
      <c r="I508" s="159"/>
    </row>
    <row r="509" spans="1:9" x14ac:dyDescent="0.25">
      <c r="A509" s="159" t="s">
        <v>1331</v>
      </c>
      <c r="B509" s="159" t="s">
        <v>637</v>
      </c>
      <c r="C509" s="159" t="s">
        <v>1323</v>
      </c>
      <c r="D509" s="159" t="s">
        <v>1329</v>
      </c>
      <c r="E509" s="159" t="s">
        <v>979</v>
      </c>
      <c r="F509" s="159" t="s">
        <v>30</v>
      </c>
      <c r="G509" s="167">
        <v>3900</v>
      </c>
      <c r="H509" s="168">
        <v>44540</v>
      </c>
      <c r="I509" s="159"/>
    </row>
    <row r="510" spans="1:9" x14ac:dyDescent="0.25">
      <c r="A510" s="159" t="s">
        <v>1332</v>
      </c>
      <c r="B510" s="159" t="s">
        <v>637</v>
      </c>
      <c r="C510" s="159" t="s">
        <v>1323</v>
      </c>
      <c r="D510" s="159" t="s">
        <v>1329</v>
      </c>
      <c r="E510" s="159" t="s">
        <v>977</v>
      </c>
      <c r="F510" s="159" t="s">
        <v>30</v>
      </c>
      <c r="G510" s="167">
        <v>27900</v>
      </c>
      <c r="H510" s="168">
        <v>44540</v>
      </c>
      <c r="I510" s="159"/>
    </row>
    <row r="511" spans="1:9" x14ac:dyDescent="0.25">
      <c r="A511" s="159" t="s">
        <v>1333</v>
      </c>
      <c r="B511" s="159" t="s">
        <v>1325</v>
      </c>
      <c r="C511" s="159" t="s">
        <v>1323</v>
      </c>
      <c r="D511" s="159" t="s">
        <v>1324</v>
      </c>
      <c r="E511" s="159" t="s">
        <v>615</v>
      </c>
      <c r="F511" s="159" t="s">
        <v>30</v>
      </c>
      <c r="G511" s="167">
        <v>462</v>
      </c>
      <c r="H511" s="168">
        <v>44540</v>
      </c>
      <c r="I511" s="159"/>
    </row>
    <row r="512" spans="1:9" x14ac:dyDescent="0.25">
      <c r="A512" s="159" t="s">
        <v>1334</v>
      </c>
      <c r="B512" s="159" t="s">
        <v>1325</v>
      </c>
      <c r="C512" s="159" t="s">
        <v>1323</v>
      </c>
      <c r="D512" s="159" t="s">
        <v>1324</v>
      </c>
      <c r="E512" s="159" t="s">
        <v>690</v>
      </c>
      <c r="F512" s="159" t="s">
        <v>30</v>
      </c>
      <c r="G512" s="167">
        <v>221</v>
      </c>
      <c r="H512" s="168">
        <v>44540</v>
      </c>
      <c r="I512" s="159"/>
    </row>
    <row r="513" spans="1:9" x14ac:dyDescent="0.25">
      <c r="A513" s="159" t="s">
        <v>1335</v>
      </c>
      <c r="B513" s="159" t="s">
        <v>1325</v>
      </c>
      <c r="C513" s="159" t="s">
        <v>1323</v>
      </c>
      <c r="D513" s="159" t="s">
        <v>1324</v>
      </c>
      <c r="E513" s="159" t="s">
        <v>600</v>
      </c>
      <c r="F513" s="159" t="s">
        <v>30</v>
      </c>
      <c r="G513" s="167">
        <v>519</v>
      </c>
      <c r="H513" s="168">
        <v>44540</v>
      </c>
      <c r="I513" s="159"/>
    </row>
    <row r="514" spans="1:9" x14ac:dyDescent="0.25">
      <c r="A514" s="159" t="s">
        <v>1336</v>
      </c>
      <c r="B514" s="159" t="s">
        <v>1325</v>
      </c>
      <c r="C514" s="159" t="s">
        <v>1323</v>
      </c>
      <c r="D514" s="159" t="s">
        <v>1324</v>
      </c>
      <c r="E514" s="159" t="s">
        <v>600</v>
      </c>
      <c r="F514" s="159" t="s">
        <v>30</v>
      </c>
      <c r="G514" s="167">
        <v>720</v>
      </c>
      <c r="H514" s="168">
        <v>44540</v>
      </c>
      <c r="I514" s="159"/>
    </row>
    <row r="515" spans="1:9" x14ac:dyDescent="0.25">
      <c r="A515" s="159" t="s">
        <v>1337</v>
      </c>
      <c r="B515" s="159" t="s">
        <v>1325</v>
      </c>
      <c r="C515" s="159" t="s">
        <v>1323</v>
      </c>
      <c r="D515" s="159" t="s">
        <v>1324</v>
      </c>
      <c r="E515" s="159" t="s">
        <v>610</v>
      </c>
      <c r="F515" s="159" t="s">
        <v>30</v>
      </c>
      <c r="G515" s="167">
        <v>225</v>
      </c>
      <c r="H515" s="168">
        <v>44540</v>
      </c>
      <c r="I515" s="159"/>
    </row>
    <row r="516" spans="1:9" x14ac:dyDescent="0.25">
      <c r="A516" s="159" t="s">
        <v>1338</v>
      </c>
      <c r="B516" s="159" t="s">
        <v>1341</v>
      </c>
      <c r="C516" s="159" t="s">
        <v>1339</v>
      </c>
      <c r="D516" s="159" t="s">
        <v>1340</v>
      </c>
      <c r="E516" s="159" t="s">
        <v>669</v>
      </c>
      <c r="F516" s="159" t="s">
        <v>33</v>
      </c>
      <c r="G516" s="167">
        <v>21000</v>
      </c>
      <c r="H516" s="168">
        <v>44540</v>
      </c>
      <c r="I516" s="159"/>
    </row>
    <row r="517" spans="1:9" x14ac:dyDescent="0.25">
      <c r="A517" s="159" t="s">
        <v>1342</v>
      </c>
      <c r="B517" s="159" t="s">
        <v>1341</v>
      </c>
      <c r="C517" s="159" t="s">
        <v>1339</v>
      </c>
      <c r="D517" s="159" t="s">
        <v>1343</v>
      </c>
      <c r="E517" s="159" t="s">
        <v>688</v>
      </c>
      <c r="F517" s="159" t="s">
        <v>33</v>
      </c>
      <c r="G517" s="167">
        <v>8380</v>
      </c>
      <c r="H517" s="168">
        <v>44540</v>
      </c>
      <c r="I517" s="159"/>
    </row>
    <row r="518" spans="1:9" x14ac:dyDescent="0.25">
      <c r="A518" s="159" t="s">
        <v>1344</v>
      </c>
      <c r="B518" s="159" t="s">
        <v>1341</v>
      </c>
      <c r="C518" s="159" t="s">
        <v>1339</v>
      </c>
      <c r="D518" s="159" t="s">
        <v>1340</v>
      </c>
      <c r="E518" s="159" t="s">
        <v>587</v>
      </c>
      <c r="F518" s="159" t="s">
        <v>33</v>
      </c>
      <c r="G518" s="167">
        <v>27000</v>
      </c>
      <c r="H518" s="168">
        <v>44540</v>
      </c>
      <c r="I518" s="159"/>
    </row>
    <row r="519" spans="1:9" x14ac:dyDescent="0.25">
      <c r="A519" s="159" t="s">
        <v>1345</v>
      </c>
      <c r="B519" s="159" t="s">
        <v>1341</v>
      </c>
      <c r="C519" s="159" t="s">
        <v>1339</v>
      </c>
      <c r="D519" s="159" t="s">
        <v>1346</v>
      </c>
      <c r="E519" s="159" t="s">
        <v>587</v>
      </c>
      <c r="F519" s="159" t="s">
        <v>33</v>
      </c>
      <c r="G519" s="167">
        <v>17400</v>
      </c>
      <c r="H519" s="168">
        <v>44540</v>
      </c>
      <c r="I519" s="159"/>
    </row>
    <row r="520" spans="1:9" x14ac:dyDescent="0.25">
      <c r="A520" s="159" t="s">
        <v>1347</v>
      </c>
      <c r="B520" s="159" t="s">
        <v>1341</v>
      </c>
      <c r="C520" s="159" t="s">
        <v>1339</v>
      </c>
      <c r="D520" s="159" t="s">
        <v>1346</v>
      </c>
      <c r="E520" s="159" t="s">
        <v>669</v>
      </c>
      <c r="F520" s="159" t="s">
        <v>33</v>
      </c>
      <c r="G520" s="167">
        <v>21000</v>
      </c>
      <c r="H520" s="168">
        <v>44540</v>
      </c>
      <c r="I520" s="159"/>
    </row>
    <row r="521" spans="1:9" x14ac:dyDescent="0.25">
      <c r="A521" s="159" t="s">
        <v>1348</v>
      </c>
      <c r="B521" s="159" t="s">
        <v>1341</v>
      </c>
      <c r="C521" s="159" t="s">
        <v>1339</v>
      </c>
      <c r="D521" s="159" t="s">
        <v>1343</v>
      </c>
      <c r="E521" s="159" t="s">
        <v>587</v>
      </c>
      <c r="F521" s="159" t="s">
        <v>33</v>
      </c>
      <c r="G521" s="167">
        <v>42000</v>
      </c>
      <c r="H521" s="168">
        <v>44540</v>
      </c>
      <c r="I521" s="159"/>
    </row>
    <row r="522" spans="1:9" x14ac:dyDescent="0.25">
      <c r="A522" s="159" t="s">
        <v>1349</v>
      </c>
      <c r="B522" s="159" t="s">
        <v>1341</v>
      </c>
      <c r="C522" s="159" t="s">
        <v>1339</v>
      </c>
      <c r="D522" s="159" t="s">
        <v>1350</v>
      </c>
      <c r="E522" s="159" t="s">
        <v>669</v>
      </c>
      <c r="F522" s="159" t="s">
        <v>33</v>
      </c>
      <c r="G522" s="167">
        <v>31950</v>
      </c>
      <c r="H522" s="168">
        <v>44540</v>
      </c>
      <c r="I522" s="159"/>
    </row>
    <row r="523" spans="1:9" x14ac:dyDescent="0.25">
      <c r="A523" s="159" t="s">
        <v>1351</v>
      </c>
      <c r="B523" s="159" t="s">
        <v>1341</v>
      </c>
      <c r="C523" s="159" t="s">
        <v>1339</v>
      </c>
      <c r="D523" s="159" t="s">
        <v>1343</v>
      </c>
      <c r="E523" s="159" t="s">
        <v>627</v>
      </c>
      <c r="F523" s="159" t="s">
        <v>33</v>
      </c>
      <c r="G523" s="167">
        <v>5278</v>
      </c>
      <c r="H523" s="168">
        <v>44540</v>
      </c>
      <c r="I523" s="159"/>
    </row>
    <row r="524" spans="1:9" x14ac:dyDescent="0.25">
      <c r="A524" s="159" t="s">
        <v>1352</v>
      </c>
      <c r="B524" s="159" t="s">
        <v>643</v>
      </c>
      <c r="C524" s="159" t="s">
        <v>1353</v>
      </c>
      <c r="D524" s="159" t="s">
        <v>1354</v>
      </c>
      <c r="E524" s="159" t="s">
        <v>669</v>
      </c>
      <c r="F524" s="159" t="s">
        <v>30</v>
      </c>
      <c r="G524" s="167">
        <v>7361</v>
      </c>
      <c r="H524" s="168">
        <v>44540</v>
      </c>
      <c r="I524" s="159"/>
    </row>
    <row r="525" spans="1:9" x14ac:dyDescent="0.25">
      <c r="A525" s="159" t="s">
        <v>1355</v>
      </c>
      <c r="B525" s="159" t="s">
        <v>643</v>
      </c>
      <c r="C525" s="159" t="s">
        <v>1353</v>
      </c>
      <c r="D525" s="159" t="s">
        <v>1354</v>
      </c>
      <c r="E525" s="159" t="s">
        <v>621</v>
      </c>
      <c r="F525" s="159" t="s">
        <v>30</v>
      </c>
      <c r="G525" s="167">
        <v>3982</v>
      </c>
      <c r="H525" s="168">
        <v>44540</v>
      </c>
      <c r="I525" s="159"/>
    </row>
    <row r="526" spans="1:9" x14ac:dyDescent="0.25">
      <c r="A526" s="159" t="s">
        <v>1356</v>
      </c>
      <c r="B526" s="159" t="s">
        <v>643</v>
      </c>
      <c r="C526" s="159" t="s">
        <v>1353</v>
      </c>
      <c r="D526" s="159" t="s">
        <v>1354</v>
      </c>
      <c r="E526" s="159" t="s">
        <v>600</v>
      </c>
      <c r="F526" s="159" t="s">
        <v>30</v>
      </c>
      <c r="G526" s="167">
        <v>1943</v>
      </c>
      <c r="H526" s="168">
        <v>44540</v>
      </c>
      <c r="I526" s="159"/>
    </row>
    <row r="527" spans="1:9" x14ac:dyDescent="0.25">
      <c r="A527" s="159" t="s">
        <v>1357</v>
      </c>
      <c r="B527" s="159" t="s">
        <v>643</v>
      </c>
      <c r="C527" s="159" t="s">
        <v>1353</v>
      </c>
      <c r="D527" s="159" t="s">
        <v>1354</v>
      </c>
      <c r="E527" s="159" t="s">
        <v>587</v>
      </c>
      <c r="F527" s="159" t="s">
        <v>30</v>
      </c>
      <c r="G527" s="167">
        <v>72000</v>
      </c>
      <c r="H527" s="168">
        <v>44540</v>
      </c>
      <c r="I527" s="159"/>
    </row>
    <row r="528" spans="1:9" x14ac:dyDescent="0.25">
      <c r="A528" s="159" t="s">
        <v>1358</v>
      </c>
      <c r="B528" s="159" t="s">
        <v>643</v>
      </c>
      <c r="C528" s="159" t="s">
        <v>1353</v>
      </c>
      <c r="D528" s="159" t="s">
        <v>1354</v>
      </c>
      <c r="E528" s="159" t="s">
        <v>632</v>
      </c>
      <c r="F528" s="159" t="s">
        <v>30</v>
      </c>
      <c r="G528" s="167">
        <v>4800</v>
      </c>
      <c r="H528" s="168">
        <v>44540</v>
      </c>
      <c r="I528" s="159"/>
    </row>
    <row r="529" spans="1:9" x14ac:dyDescent="0.25">
      <c r="A529" s="159" t="s">
        <v>1359</v>
      </c>
      <c r="B529" s="159" t="s">
        <v>643</v>
      </c>
      <c r="C529" s="159" t="s">
        <v>1353</v>
      </c>
      <c r="D529" s="159" t="s">
        <v>1354</v>
      </c>
      <c r="E529" s="159" t="s">
        <v>688</v>
      </c>
      <c r="F529" s="159" t="s">
        <v>30</v>
      </c>
      <c r="G529" s="167">
        <v>32760</v>
      </c>
      <c r="H529" s="168">
        <v>44540</v>
      </c>
      <c r="I529" s="159"/>
    </row>
    <row r="530" spans="1:9" x14ac:dyDescent="0.25">
      <c r="A530" s="159" t="s">
        <v>1360</v>
      </c>
      <c r="B530" s="159" t="s">
        <v>643</v>
      </c>
      <c r="C530" s="159" t="s">
        <v>1353</v>
      </c>
      <c r="D530" s="159" t="s">
        <v>1354</v>
      </c>
      <c r="E530" s="159" t="s">
        <v>615</v>
      </c>
      <c r="F530" s="159" t="s">
        <v>30</v>
      </c>
      <c r="G530" s="167">
        <v>3960</v>
      </c>
      <c r="H530" s="168">
        <v>44540</v>
      </c>
      <c r="I530" s="159"/>
    </row>
    <row r="531" spans="1:9" x14ac:dyDescent="0.25">
      <c r="A531" s="159" t="s">
        <v>1361</v>
      </c>
      <c r="B531" s="159" t="s">
        <v>643</v>
      </c>
      <c r="C531" s="159" t="s">
        <v>1353</v>
      </c>
      <c r="D531" s="159" t="s">
        <v>1354</v>
      </c>
      <c r="E531" s="159" t="s">
        <v>1362</v>
      </c>
      <c r="F531" s="159" t="s">
        <v>30</v>
      </c>
      <c r="G531" s="167">
        <v>28909.8</v>
      </c>
      <c r="H531" s="168">
        <v>44540</v>
      </c>
      <c r="I531" s="159"/>
    </row>
    <row r="532" spans="1:9" x14ac:dyDescent="0.25">
      <c r="A532" s="159" t="s">
        <v>1363</v>
      </c>
      <c r="B532" s="159" t="s">
        <v>643</v>
      </c>
      <c r="C532" s="159" t="s">
        <v>1353</v>
      </c>
      <c r="D532" s="159" t="s">
        <v>1354</v>
      </c>
      <c r="E532" s="159" t="s">
        <v>640</v>
      </c>
      <c r="F532" s="159" t="s">
        <v>30</v>
      </c>
      <c r="G532" s="167">
        <v>10555</v>
      </c>
      <c r="H532" s="168">
        <v>44540</v>
      </c>
      <c r="I532" s="159"/>
    </row>
    <row r="533" spans="1:9" x14ac:dyDescent="0.25">
      <c r="A533" s="159" t="s">
        <v>1364</v>
      </c>
      <c r="B533" s="159" t="s">
        <v>643</v>
      </c>
      <c r="C533" s="159" t="s">
        <v>1353</v>
      </c>
      <c r="D533" s="159" t="s">
        <v>1354</v>
      </c>
      <c r="E533" s="159" t="s">
        <v>598</v>
      </c>
      <c r="F533" s="159" t="s">
        <v>30</v>
      </c>
      <c r="G533" s="167">
        <v>434</v>
      </c>
      <c r="H533" s="168">
        <v>44540</v>
      </c>
      <c r="I533" s="159"/>
    </row>
    <row r="534" spans="1:9" x14ac:dyDescent="0.25">
      <c r="A534" s="159" t="s">
        <v>1365</v>
      </c>
      <c r="B534" s="159" t="s">
        <v>637</v>
      </c>
      <c r="C534" s="159" t="s">
        <v>1366</v>
      </c>
      <c r="D534" s="159" t="s">
        <v>1367</v>
      </c>
      <c r="E534" s="159" t="s">
        <v>632</v>
      </c>
      <c r="F534" s="159" t="s">
        <v>33</v>
      </c>
      <c r="G534" s="167">
        <v>2160</v>
      </c>
      <c r="H534" s="168">
        <v>44540</v>
      </c>
      <c r="I534" s="159"/>
    </row>
    <row r="535" spans="1:9" x14ac:dyDescent="0.25">
      <c r="A535" s="159" t="s">
        <v>1368</v>
      </c>
      <c r="B535" s="159" t="s">
        <v>637</v>
      </c>
      <c r="C535" s="159" t="s">
        <v>1366</v>
      </c>
      <c r="D535" s="159" t="s">
        <v>1367</v>
      </c>
      <c r="E535" s="159" t="s">
        <v>624</v>
      </c>
      <c r="F535" s="159" t="s">
        <v>33</v>
      </c>
      <c r="G535" s="167">
        <v>21000</v>
      </c>
      <c r="H535" s="168">
        <v>44540</v>
      </c>
      <c r="I535" s="159"/>
    </row>
    <row r="536" spans="1:9" x14ac:dyDescent="0.25">
      <c r="A536" s="159" t="s">
        <v>1369</v>
      </c>
      <c r="B536" s="159" t="s">
        <v>637</v>
      </c>
      <c r="C536" s="159" t="s">
        <v>1366</v>
      </c>
      <c r="D536" s="159" t="s">
        <v>1367</v>
      </c>
      <c r="E536" s="159" t="s">
        <v>688</v>
      </c>
      <c r="F536" s="159" t="s">
        <v>33</v>
      </c>
      <c r="G536" s="167">
        <v>22734</v>
      </c>
      <c r="H536" s="168">
        <v>44540</v>
      </c>
      <c r="I536" s="159"/>
    </row>
    <row r="537" spans="1:9" x14ac:dyDescent="0.25">
      <c r="A537" s="159" t="s">
        <v>1370</v>
      </c>
      <c r="B537" s="159" t="s">
        <v>637</v>
      </c>
      <c r="C537" s="159" t="s">
        <v>1366</v>
      </c>
      <c r="D537" s="159" t="s">
        <v>1367</v>
      </c>
      <c r="E537" s="159" t="s">
        <v>615</v>
      </c>
      <c r="F537" s="159" t="s">
        <v>33</v>
      </c>
      <c r="G537" s="167">
        <v>2100</v>
      </c>
      <c r="H537" s="168">
        <v>44540</v>
      </c>
      <c r="I537" s="159"/>
    </row>
    <row r="538" spans="1:9" x14ac:dyDescent="0.25">
      <c r="A538" s="159" t="s">
        <v>1371</v>
      </c>
      <c r="B538" s="159" t="s">
        <v>637</v>
      </c>
      <c r="C538" s="159" t="s">
        <v>1366</v>
      </c>
      <c r="D538" s="159" t="s">
        <v>1367</v>
      </c>
      <c r="E538" s="159" t="s">
        <v>621</v>
      </c>
      <c r="F538" s="159" t="s">
        <v>33</v>
      </c>
      <c r="G538" s="167">
        <v>8700</v>
      </c>
      <c r="H538" s="168">
        <v>44540</v>
      </c>
      <c r="I538" s="159"/>
    </row>
    <row r="539" spans="1:9" x14ac:dyDescent="0.25">
      <c r="A539" s="159" t="s">
        <v>1372</v>
      </c>
      <c r="B539" s="159" t="s">
        <v>637</v>
      </c>
      <c r="C539" s="159" t="s">
        <v>1366</v>
      </c>
      <c r="D539" s="159" t="s">
        <v>1367</v>
      </c>
      <c r="E539" s="159" t="s">
        <v>627</v>
      </c>
      <c r="F539" s="159" t="s">
        <v>33</v>
      </c>
      <c r="G539" s="167">
        <v>5775</v>
      </c>
      <c r="H539" s="168">
        <v>44540</v>
      </c>
      <c r="I539" s="159"/>
    </row>
    <row r="540" spans="1:9" x14ac:dyDescent="0.25">
      <c r="A540" s="159" t="s">
        <v>1373</v>
      </c>
      <c r="B540" s="159" t="s">
        <v>637</v>
      </c>
      <c r="C540" s="159" t="s">
        <v>1366</v>
      </c>
      <c r="D540" s="159" t="s">
        <v>1367</v>
      </c>
      <c r="E540" s="159" t="s">
        <v>598</v>
      </c>
      <c r="F540" s="159" t="s">
        <v>33</v>
      </c>
      <c r="G540" s="167">
        <v>150</v>
      </c>
      <c r="H540" s="168">
        <v>44540</v>
      </c>
      <c r="I540" s="159"/>
    </row>
    <row r="541" spans="1:9" x14ac:dyDescent="0.25">
      <c r="A541" s="159" t="s">
        <v>1374</v>
      </c>
      <c r="B541" s="159" t="s">
        <v>1167</v>
      </c>
      <c r="C541" s="159" t="s">
        <v>1375</v>
      </c>
      <c r="D541" s="159" t="s">
        <v>1376</v>
      </c>
      <c r="E541" s="159" t="s">
        <v>610</v>
      </c>
      <c r="F541" s="159" t="s">
        <v>30</v>
      </c>
      <c r="G541" s="167">
        <v>300</v>
      </c>
      <c r="H541" s="168">
        <v>44540</v>
      </c>
      <c r="I541" s="159"/>
    </row>
    <row r="542" spans="1:9" x14ac:dyDescent="0.25">
      <c r="A542" s="159" t="s">
        <v>1377</v>
      </c>
      <c r="B542" s="159" t="s">
        <v>1167</v>
      </c>
      <c r="C542" s="159" t="s">
        <v>1375</v>
      </c>
      <c r="D542" s="159" t="s">
        <v>1376</v>
      </c>
      <c r="E542" s="159" t="s">
        <v>587</v>
      </c>
      <c r="F542" s="159" t="s">
        <v>30</v>
      </c>
      <c r="G542" s="167">
        <v>24000</v>
      </c>
      <c r="H542" s="168">
        <v>44540</v>
      </c>
      <c r="I542" s="159"/>
    </row>
    <row r="543" spans="1:9" x14ac:dyDescent="0.25">
      <c r="A543" s="159" t="s">
        <v>1378</v>
      </c>
      <c r="B543" s="159" t="s">
        <v>637</v>
      </c>
      <c r="C543" s="159" t="s">
        <v>1375</v>
      </c>
      <c r="D543" s="159" t="s">
        <v>1379</v>
      </c>
      <c r="E543" s="159" t="s">
        <v>718</v>
      </c>
      <c r="F543" s="159" t="s">
        <v>30</v>
      </c>
      <c r="G543" s="167">
        <v>1800</v>
      </c>
      <c r="H543" s="168">
        <v>44540</v>
      </c>
      <c r="I543" s="159"/>
    </row>
    <row r="544" spans="1:9" x14ac:dyDescent="0.25">
      <c r="A544" s="159" t="s">
        <v>1380</v>
      </c>
      <c r="B544" s="159" t="s">
        <v>637</v>
      </c>
      <c r="C544" s="159" t="s">
        <v>1375</v>
      </c>
      <c r="D544" s="159" t="s">
        <v>1379</v>
      </c>
      <c r="E544" s="159" t="s">
        <v>587</v>
      </c>
      <c r="F544" s="159" t="s">
        <v>30</v>
      </c>
      <c r="G544" s="167">
        <v>24600</v>
      </c>
      <c r="H544" s="168">
        <v>44540</v>
      </c>
      <c r="I544" s="159"/>
    </row>
    <row r="545" spans="1:9" x14ac:dyDescent="0.25">
      <c r="A545" s="159" t="s">
        <v>1381</v>
      </c>
      <c r="B545" s="159" t="s">
        <v>637</v>
      </c>
      <c r="C545" s="159" t="s">
        <v>1375</v>
      </c>
      <c r="D545" s="159" t="s">
        <v>1379</v>
      </c>
      <c r="E545" s="159" t="s">
        <v>621</v>
      </c>
      <c r="F545" s="159" t="s">
        <v>30</v>
      </c>
      <c r="G545" s="167">
        <v>1086</v>
      </c>
      <c r="H545" s="168">
        <v>44540</v>
      </c>
      <c r="I545" s="159"/>
    </row>
    <row r="546" spans="1:9" x14ac:dyDescent="0.25">
      <c r="A546" s="159" t="s">
        <v>1382</v>
      </c>
      <c r="B546" s="159" t="s">
        <v>637</v>
      </c>
      <c r="C546" s="159" t="s">
        <v>1375</v>
      </c>
      <c r="D546" s="159" t="s">
        <v>1379</v>
      </c>
      <c r="E546" s="159" t="s">
        <v>992</v>
      </c>
      <c r="F546" s="159" t="s">
        <v>30</v>
      </c>
      <c r="G546" s="167">
        <v>24000</v>
      </c>
      <c r="H546" s="168">
        <v>44540</v>
      </c>
      <c r="I546" s="159"/>
    </row>
    <row r="547" spans="1:9" x14ac:dyDescent="0.25">
      <c r="A547" s="159" t="s">
        <v>1383</v>
      </c>
      <c r="B547" s="159" t="s">
        <v>643</v>
      </c>
      <c r="C547" s="159" t="s">
        <v>1375</v>
      </c>
      <c r="D547" s="159" t="s">
        <v>1384</v>
      </c>
      <c r="E547" s="159" t="s">
        <v>610</v>
      </c>
      <c r="F547" s="159" t="s">
        <v>30</v>
      </c>
      <c r="G547" s="167">
        <v>240</v>
      </c>
      <c r="H547" s="168">
        <v>44540</v>
      </c>
      <c r="I547" s="159"/>
    </row>
    <row r="548" spans="1:9" x14ac:dyDescent="0.25">
      <c r="A548" s="159" t="s">
        <v>1385</v>
      </c>
      <c r="B548" s="159" t="s">
        <v>643</v>
      </c>
      <c r="C548" s="159" t="s">
        <v>1375</v>
      </c>
      <c r="D548" s="159" t="s">
        <v>1384</v>
      </c>
      <c r="E548" s="159" t="s">
        <v>600</v>
      </c>
      <c r="F548" s="159" t="s">
        <v>30</v>
      </c>
      <c r="G548" s="167">
        <v>757</v>
      </c>
      <c r="H548" s="168">
        <v>44540</v>
      </c>
      <c r="I548" s="159"/>
    </row>
    <row r="549" spans="1:9" x14ac:dyDescent="0.25">
      <c r="A549" s="159" t="s">
        <v>1386</v>
      </c>
      <c r="B549" s="159" t="s">
        <v>661</v>
      </c>
      <c r="C549" s="159" t="s">
        <v>1375</v>
      </c>
      <c r="D549" s="159" t="s">
        <v>1387</v>
      </c>
      <c r="E549" s="159" t="s">
        <v>610</v>
      </c>
      <c r="F549" s="159" t="s">
        <v>30</v>
      </c>
      <c r="G549" s="167">
        <v>60</v>
      </c>
      <c r="H549" s="168">
        <v>44540</v>
      </c>
      <c r="I549" s="159"/>
    </row>
    <row r="550" spans="1:9" x14ac:dyDescent="0.25">
      <c r="A550" s="159" t="s">
        <v>1388</v>
      </c>
      <c r="B550" s="159" t="s">
        <v>1325</v>
      </c>
      <c r="C550" s="159" t="s">
        <v>1375</v>
      </c>
      <c r="D550" s="159" t="s">
        <v>1389</v>
      </c>
      <c r="E550" s="159" t="s">
        <v>587</v>
      </c>
      <c r="F550" s="159" t="s">
        <v>30</v>
      </c>
      <c r="G550" s="167">
        <v>10200</v>
      </c>
      <c r="H550" s="168">
        <v>44540</v>
      </c>
      <c r="I550" s="159"/>
    </row>
    <row r="551" spans="1:9" x14ac:dyDescent="0.25">
      <c r="A551" s="159" t="s">
        <v>1390</v>
      </c>
      <c r="B551" s="159" t="s">
        <v>1325</v>
      </c>
      <c r="C551" s="159" t="s">
        <v>1375</v>
      </c>
      <c r="D551" s="159" t="s">
        <v>1389</v>
      </c>
      <c r="E551" s="159" t="s">
        <v>600</v>
      </c>
      <c r="F551" s="159" t="s">
        <v>30</v>
      </c>
      <c r="G551" s="167">
        <v>304</v>
      </c>
      <c r="H551" s="168">
        <v>44540</v>
      </c>
      <c r="I551" s="159"/>
    </row>
    <row r="552" spans="1:9" x14ac:dyDescent="0.25">
      <c r="A552" s="159" t="s">
        <v>1391</v>
      </c>
      <c r="B552" s="159" t="s">
        <v>643</v>
      </c>
      <c r="C552" s="159" t="s">
        <v>1375</v>
      </c>
      <c r="D552" s="159" t="s">
        <v>1392</v>
      </c>
      <c r="E552" s="159" t="s">
        <v>600</v>
      </c>
      <c r="F552" s="159" t="s">
        <v>30</v>
      </c>
      <c r="G552" s="167">
        <v>292</v>
      </c>
      <c r="H552" s="168">
        <v>44540</v>
      </c>
      <c r="I552" s="159"/>
    </row>
    <row r="553" spans="1:9" x14ac:dyDescent="0.25">
      <c r="A553" s="159" t="s">
        <v>1393</v>
      </c>
      <c r="B553" s="159" t="s">
        <v>643</v>
      </c>
      <c r="C553" s="159" t="s">
        <v>1375</v>
      </c>
      <c r="D553" s="159" t="s">
        <v>1392</v>
      </c>
      <c r="E553" s="159" t="s">
        <v>610</v>
      </c>
      <c r="F553" s="159" t="s">
        <v>30</v>
      </c>
      <c r="G553" s="167">
        <v>360</v>
      </c>
      <c r="H553" s="168">
        <v>44540</v>
      </c>
      <c r="I553" s="159"/>
    </row>
    <row r="554" spans="1:9" x14ac:dyDescent="0.25">
      <c r="A554" s="159" t="s">
        <v>1394</v>
      </c>
      <c r="B554" s="159" t="s">
        <v>1325</v>
      </c>
      <c r="C554" s="159" t="s">
        <v>1395</v>
      </c>
      <c r="D554" s="159" t="s">
        <v>1396</v>
      </c>
      <c r="E554" s="159" t="s">
        <v>624</v>
      </c>
      <c r="F554" s="159" t="s">
        <v>53</v>
      </c>
      <c r="G554" s="167">
        <v>42000</v>
      </c>
      <c r="H554" s="168">
        <v>44540</v>
      </c>
      <c r="I554" s="159"/>
    </row>
    <row r="555" spans="1:9" x14ac:dyDescent="0.25">
      <c r="A555" s="159" t="s">
        <v>1397</v>
      </c>
      <c r="B555" s="159" t="s">
        <v>1325</v>
      </c>
      <c r="C555" s="159" t="s">
        <v>1398</v>
      </c>
      <c r="D555" s="159" t="s">
        <v>1399</v>
      </c>
      <c r="E555" s="159" t="s">
        <v>688</v>
      </c>
      <c r="F555" s="159" t="s">
        <v>30</v>
      </c>
      <c r="G555" s="167">
        <v>120040</v>
      </c>
      <c r="H555" s="168">
        <v>44540</v>
      </c>
      <c r="I555" s="159"/>
    </row>
    <row r="556" spans="1:9" x14ac:dyDescent="0.25">
      <c r="A556" s="159" t="s">
        <v>1400</v>
      </c>
      <c r="B556" s="159" t="s">
        <v>1325</v>
      </c>
      <c r="C556" s="159" t="s">
        <v>1398</v>
      </c>
      <c r="D556" s="159" t="s">
        <v>1399</v>
      </c>
      <c r="E556" s="159" t="s">
        <v>624</v>
      </c>
      <c r="F556" s="159" t="s">
        <v>30</v>
      </c>
      <c r="G556" s="167">
        <v>78400</v>
      </c>
      <c r="H556" s="168">
        <v>44540</v>
      </c>
      <c r="I556" s="159"/>
    </row>
    <row r="557" spans="1:9" x14ac:dyDescent="0.25">
      <c r="A557" s="159" t="s">
        <v>1401</v>
      </c>
      <c r="B557" s="159" t="s">
        <v>637</v>
      </c>
      <c r="C557" s="159" t="s">
        <v>1398</v>
      </c>
      <c r="D557" s="159" t="s">
        <v>1402</v>
      </c>
      <c r="E557" s="159" t="s">
        <v>669</v>
      </c>
      <c r="F557" s="159" t="s">
        <v>30</v>
      </c>
      <c r="G557" s="167">
        <v>19080</v>
      </c>
      <c r="H557" s="168">
        <v>44540</v>
      </c>
      <c r="I557" s="159"/>
    </row>
    <row r="558" spans="1:9" x14ac:dyDescent="0.25">
      <c r="A558" s="159" t="s">
        <v>1403</v>
      </c>
      <c r="B558" s="159" t="s">
        <v>637</v>
      </c>
      <c r="C558" s="159" t="s">
        <v>1398</v>
      </c>
      <c r="D558" s="159" t="s">
        <v>1402</v>
      </c>
      <c r="E558" s="159" t="s">
        <v>587</v>
      </c>
      <c r="F558" s="159" t="s">
        <v>30</v>
      </c>
      <c r="G558" s="167">
        <v>181800</v>
      </c>
      <c r="H558" s="168">
        <v>44540</v>
      </c>
      <c r="I558" s="159"/>
    </row>
    <row r="559" spans="1:9" x14ac:dyDescent="0.25">
      <c r="A559" s="159" t="s">
        <v>1404</v>
      </c>
      <c r="B559" s="159" t="s">
        <v>1325</v>
      </c>
      <c r="C559" s="159" t="s">
        <v>1398</v>
      </c>
      <c r="D559" s="159" t="s">
        <v>1399</v>
      </c>
      <c r="E559" s="159" t="s">
        <v>669</v>
      </c>
      <c r="F559" s="159" t="s">
        <v>30</v>
      </c>
      <c r="G559" s="167">
        <v>6880</v>
      </c>
      <c r="H559" s="168">
        <v>44540</v>
      </c>
      <c r="I559" s="159"/>
    </row>
    <row r="560" spans="1:9" x14ac:dyDescent="0.25">
      <c r="A560" s="159" t="s">
        <v>1405</v>
      </c>
      <c r="B560" s="159" t="s">
        <v>637</v>
      </c>
      <c r="C560" s="159" t="s">
        <v>1398</v>
      </c>
      <c r="D560" s="159" t="s">
        <v>1402</v>
      </c>
      <c r="E560" s="159" t="s">
        <v>612</v>
      </c>
      <c r="F560" s="159" t="s">
        <v>30</v>
      </c>
      <c r="G560" s="167">
        <v>276000</v>
      </c>
      <c r="H560" s="168">
        <v>44540</v>
      </c>
      <c r="I560" s="159"/>
    </row>
    <row r="561" spans="1:9" x14ac:dyDescent="0.25">
      <c r="A561" s="159" t="s">
        <v>1406</v>
      </c>
      <c r="B561" s="159" t="s">
        <v>637</v>
      </c>
      <c r="C561" s="159" t="s">
        <v>1398</v>
      </c>
      <c r="D561" s="159" t="s">
        <v>1402</v>
      </c>
      <c r="E561" s="159" t="s">
        <v>621</v>
      </c>
      <c r="F561" s="159" t="s">
        <v>30</v>
      </c>
      <c r="G561" s="167">
        <v>16059.6</v>
      </c>
      <c r="H561" s="168">
        <v>44540</v>
      </c>
      <c r="I561" s="159"/>
    </row>
    <row r="562" spans="1:9" x14ac:dyDescent="0.25">
      <c r="A562" s="159" t="s">
        <v>1407</v>
      </c>
      <c r="B562" s="159" t="s">
        <v>637</v>
      </c>
      <c r="C562" s="159" t="s">
        <v>1398</v>
      </c>
      <c r="D562" s="159" t="s">
        <v>1408</v>
      </c>
      <c r="E562" s="159" t="s">
        <v>587</v>
      </c>
      <c r="F562" s="159" t="s">
        <v>30</v>
      </c>
      <c r="G562" s="167">
        <v>42800</v>
      </c>
      <c r="H562" s="168">
        <v>44540</v>
      </c>
      <c r="I562" s="159"/>
    </row>
    <row r="563" spans="1:9" x14ac:dyDescent="0.25">
      <c r="A563" s="159" t="s">
        <v>1409</v>
      </c>
      <c r="B563" s="159" t="s">
        <v>637</v>
      </c>
      <c r="C563" s="159" t="s">
        <v>1398</v>
      </c>
      <c r="D563" s="159" t="s">
        <v>1402</v>
      </c>
      <c r="E563" s="159" t="s">
        <v>977</v>
      </c>
      <c r="F563" s="159" t="s">
        <v>30</v>
      </c>
      <c r="G563" s="167">
        <v>26140.400000000001</v>
      </c>
      <c r="H563" s="168">
        <v>44540</v>
      </c>
      <c r="I563" s="159"/>
    </row>
    <row r="564" spans="1:9" x14ac:dyDescent="0.25">
      <c r="A564" s="159" t="s">
        <v>1410</v>
      </c>
      <c r="B564" s="159" t="s">
        <v>637</v>
      </c>
      <c r="C564" s="159" t="s">
        <v>1398</v>
      </c>
      <c r="D564" s="159" t="s">
        <v>1408</v>
      </c>
      <c r="E564" s="159" t="s">
        <v>669</v>
      </c>
      <c r="F564" s="159" t="s">
        <v>30</v>
      </c>
      <c r="G564" s="167">
        <v>56520</v>
      </c>
      <c r="H564" s="168">
        <v>44540</v>
      </c>
      <c r="I564" s="159"/>
    </row>
    <row r="565" spans="1:9" x14ac:dyDescent="0.25">
      <c r="A565" s="159" t="s">
        <v>1411</v>
      </c>
      <c r="B565" s="159" t="s">
        <v>637</v>
      </c>
      <c r="C565" s="159" t="s">
        <v>1398</v>
      </c>
      <c r="D565" s="159" t="s">
        <v>1408</v>
      </c>
      <c r="E565" s="159" t="s">
        <v>681</v>
      </c>
      <c r="F565" s="159" t="s">
        <v>30</v>
      </c>
      <c r="G565" s="167">
        <v>31200</v>
      </c>
      <c r="H565" s="168">
        <v>44540</v>
      </c>
      <c r="I565" s="159"/>
    </row>
    <row r="566" spans="1:9" x14ac:dyDescent="0.25">
      <c r="A566" s="159" t="s">
        <v>1412</v>
      </c>
      <c r="B566" s="159" t="s">
        <v>637</v>
      </c>
      <c r="C566" s="159" t="s">
        <v>1398</v>
      </c>
      <c r="D566" s="159" t="s">
        <v>1408</v>
      </c>
      <c r="E566" s="159" t="s">
        <v>612</v>
      </c>
      <c r="F566" s="159" t="s">
        <v>30</v>
      </c>
      <c r="G566" s="167">
        <v>42800</v>
      </c>
      <c r="H566" s="168">
        <v>44540</v>
      </c>
      <c r="I566" s="159"/>
    </row>
    <row r="567" spans="1:9" x14ac:dyDescent="0.25">
      <c r="A567" s="159" t="s">
        <v>1413</v>
      </c>
      <c r="B567" s="159" t="s">
        <v>1325</v>
      </c>
      <c r="C567" s="159" t="s">
        <v>1398</v>
      </c>
      <c r="D567" s="159" t="s">
        <v>1399</v>
      </c>
      <c r="E567" s="159" t="s">
        <v>681</v>
      </c>
      <c r="F567" s="159" t="s">
        <v>30</v>
      </c>
      <c r="G567" s="167">
        <v>17600</v>
      </c>
      <c r="H567" s="168">
        <v>44540</v>
      </c>
      <c r="I567" s="159"/>
    </row>
    <row r="568" spans="1:9" x14ac:dyDescent="0.25">
      <c r="A568" s="159" t="s">
        <v>1414</v>
      </c>
      <c r="B568" s="159" t="s">
        <v>637</v>
      </c>
      <c r="C568" s="159" t="s">
        <v>1398</v>
      </c>
      <c r="D568" s="159" t="s">
        <v>1408</v>
      </c>
      <c r="E568" s="159" t="s">
        <v>621</v>
      </c>
      <c r="F568" s="159" t="s">
        <v>30</v>
      </c>
      <c r="G568" s="167">
        <v>540</v>
      </c>
      <c r="H568" s="168">
        <v>44540</v>
      </c>
      <c r="I568" s="159"/>
    </row>
    <row r="569" spans="1:9" x14ac:dyDescent="0.25">
      <c r="A569" s="159" t="s">
        <v>1415</v>
      </c>
      <c r="B569" s="159" t="s">
        <v>637</v>
      </c>
      <c r="C569" s="159" t="s">
        <v>1416</v>
      </c>
      <c r="D569" s="159" t="s">
        <v>1417</v>
      </c>
      <c r="E569" s="159" t="s">
        <v>600</v>
      </c>
      <c r="F569" s="159" t="s">
        <v>30</v>
      </c>
      <c r="G569" s="167">
        <v>1829</v>
      </c>
      <c r="H569" s="168">
        <v>44540</v>
      </c>
      <c r="I569" s="159"/>
    </row>
    <row r="570" spans="1:9" x14ac:dyDescent="0.25">
      <c r="A570" s="159" t="s">
        <v>1418</v>
      </c>
      <c r="B570" s="159" t="s">
        <v>1421</v>
      </c>
      <c r="C570" s="159" t="s">
        <v>1419</v>
      </c>
      <c r="D570" s="159" t="s">
        <v>1420</v>
      </c>
      <c r="E570" s="159" t="s">
        <v>718</v>
      </c>
      <c r="F570" s="159" t="s">
        <v>30</v>
      </c>
      <c r="G570" s="167">
        <v>108000</v>
      </c>
      <c r="H570" s="168">
        <v>44540</v>
      </c>
      <c r="I570" s="159"/>
    </row>
    <row r="571" spans="1:9" x14ac:dyDescent="0.25">
      <c r="A571" s="159" t="s">
        <v>1422</v>
      </c>
      <c r="B571" s="159" t="s">
        <v>1421</v>
      </c>
      <c r="C571" s="159" t="s">
        <v>1419</v>
      </c>
      <c r="D571" s="159" t="s">
        <v>1420</v>
      </c>
      <c r="E571" s="159" t="s">
        <v>669</v>
      </c>
      <c r="F571" s="159" t="s">
        <v>30</v>
      </c>
      <c r="G571" s="167">
        <v>28243</v>
      </c>
      <c r="H571" s="168">
        <v>44540</v>
      </c>
      <c r="I571" s="159"/>
    </row>
    <row r="572" spans="1:9" x14ac:dyDescent="0.25">
      <c r="A572" s="159" t="s">
        <v>1423</v>
      </c>
      <c r="B572" s="159" t="s">
        <v>1421</v>
      </c>
      <c r="C572" s="159" t="s">
        <v>1419</v>
      </c>
      <c r="D572" s="159" t="s">
        <v>1420</v>
      </c>
      <c r="E572" s="159" t="s">
        <v>587</v>
      </c>
      <c r="F572" s="159" t="s">
        <v>30</v>
      </c>
      <c r="G572" s="167">
        <v>99600</v>
      </c>
      <c r="H572" s="168">
        <v>44540</v>
      </c>
      <c r="I572" s="159"/>
    </row>
    <row r="573" spans="1:9" x14ac:dyDescent="0.25">
      <c r="A573" s="159" t="s">
        <v>1424</v>
      </c>
      <c r="B573" s="159" t="s">
        <v>661</v>
      </c>
      <c r="C573" s="159" t="s">
        <v>1425</v>
      </c>
      <c r="D573" s="159" t="s">
        <v>1426</v>
      </c>
      <c r="E573" s="159" t="s">
        <v>595</v>
      </c>
      <c r="F573" s="159" t="s">
        <v>33</v>
      </c>
      <c r="G573" s="167">
        <v>150</v>
      </c>
      <c r="H573" s="168">
        <v>44540</v>
      </c>
      <c r="I573" s="159"/>
    </row>
    <row r="574" spans="1:9" x14ac:dyDescent="0.25">
      <c r="A574" s="159" t="s">
        <v>1427</v>
      </c>
      <c r="B574" s="159" t="s">
        <v>661</v>
      </c>
      <c r="C574" s="159" t="s">
        <v>1428</v>
      </c>
      <c r="D574" s="159" t="s">
        <v>1429</v>
      </c>
      <c r="E574" s="159" t="s">
        <v>587</v>
      </c>
      <c r="F574" s="159" t="s">
        <v>30</v>
      </c>
      <c r="G574" s="167">
        <v>27000</v>
      </c>
      <c r="H574" s="168">
        <v>44540</v>
      </c>
      <c r="I574" s="159"/>
    </row>
    <row r="575" spans="1:9" x14ac:dyDescent="0.25">
      <c r="A575" s="159" t="s">
        <v>1430</v>
      </c>
      <c r="B575" s="159" t="s">
        <v>661</v>
      </c>
      <c r="C575" s="159" t="s">
        <v>1428</v>
      </c>
      <c r="D575" s="159" t="s">
        <v>1429</v>
      </c>
      <c r="E575" s="159" t="s">
        <v>610</v>
      </c>
      <c r="F575" s="159" t="s">
        <v>30</v>
      </c>
      <c r="G575" s="167">
        <v>1057</v>
      </c>
      <c r="H575" s="168">
        <v>44540</v>
      </c>
      <c r="I575" s="159"/>
    </row>
    <row r="576" spans="1:9" x14ac:dyDescent="0.25">
      <c r="A576" s="159" t="s">
        <v>1431</v>
      </c>
      <c r="B576" s="159" t="s">
        <v>661</v>
      </c>
      <c r="C576" s="159" t="s">
        <v>1428</v>
      </c>
      <c r="D576" s="159" t="s">
        <v>1429</v>
      </c>
      <c r="E576" s="159" t="s">
        <v>615</v>
      </c>
      <c r="F576" s="159" t="s">
        <v>30</v>
      </c>
      <c r="G576" s="167">
        <v>397</v>
      </c>
      <c r="H576" s="168">
        <v>44540</v>
      </c>
      <c r="I576" s="159"/>
    </row>
    <row r="577" spans="1:9" x14ac:dyDescent="0.25">
      <c r="A577" s="159" t="s">
        <v>1432</v>
      </c>
      <c r="B577" s="159" t="s">
        <v>643</v>
      </c>
      <c r="C577" s="159" t="s">
        <v>1433</v>
      </c>
      <c r="D577" s="159" t="s">
        <v>1434</v>
      </c>
      <c r="E577" s="159" t="s">
        <v>769</v>
      </c>
      <c r="F577" s="159" t="s">
        <v>30</v>
      </c>
      <c r="G577" s="167">
        <v>360000</v>
      </c>
      <c r="H577" s="168">
        <v>44540</v>
      </c>
      <c r="I577" s="159"/>
    </row>
    <row r="578" spans="1:9" x14ac:dyDescent="0.25">
      <c r="A578" s="159" t="s">
        <v>1435</v>
      </c>
      <c r="B578" s="159" t="s">
        <v>643</v>
      </c>
      <c r="C578" s="159" t="s">
        <v>1433</v>
      </c>
      <c r="D578" s="159" t="s">
        <v>1434</v>
      </c>
      <c r="E578" s="159" t="s">
        <v>769</v>
      </c>
      <c r="F578" s="159" t="s">
        <v>30</v>
      </c>
      <c r="G578" s="167">
        <v>12600</v>
      </c>
      <c r="H578" s="168">
        <v>44540</v>
      </c>
      <c r="I578" s="159"/>
    </row>
    <row r="579" spans="1:9" x14ac:dyDescent="0.25">
      <c r="A579" s="159" t="s">
        <v>1436</v>
      </c>
      <c r="B579" s="159" t="s">
        <v>643</v>
      </c>
      <c r="C579" s="159" t="s">
        <v>1433</v>
      </c>
      <c r="D579" s="159" t="s">
        <v>1434</v>
      </c>
      <c r="E579" s="159" t="s">
        <v>1437</v>
      </c>
      <c r="F579" s="159" t="s">
        <v>30</v>
      </c>
      <c r="G579" s="167">
        <v>9000</v>
      </c>
      <c r="H579" s="168">
        <v>44540</v>
      </c>
      <c r="I579" s="159"/>
    </row>
    <row r="580" spans="1:9" x14ac:dyDescent="0.25">
      <c r="A580" s="159" t="s">
        <v>1438</v>
      </c>
      <c r="B580" s="159" t="s">
        <v>643</v>
      </c>
      <c r="C580" s="159" t="s">
        <v>1433</v>
      </c>
      <c r="D580" s="159" t="s">
        <v>1434</v>
      </c>
      <c r="E580" s="159" t="s">
        <v>1437</v>
      </c>
      <c r="F580" s="159" t="s">
        <v>30</v>
      </c>
      <c r="G580" s="167">
        <v>36000</v>
      </c>
      <c r="H580" s="168">
        <v>44540</v>
      </c>
      <c r="I580" s="159"/>
    </row>
    <row r="581" spans="1:9" x14ac:dyDescent="0.25">
      <c r="A581" s="159" t="s">
        <v>1439</v>
      </c>
      <c r="B581" s="159" t="s">
        <v>643</v>
      </c>
      <c r="C581" s="159" t="s">
        <v>1440</v>
      </c>
      <c r="D581" s="159" t="s">
        <v>1441</v>
      </c>
      <c r="E581" s="159" t="s">
        <v>595</v>
      </c>
      <c r="F581" s="159" t="s">
        <v>10</v>
      </c>
      <c r="G581" s="167">
        <v>428</v>
      </c>
      <c r="H581" s="168">
        <v>44540</v>
      </c>
      <c r="I581" s="159"/>
    </row>
    <row r="582" spans="1:9" x14ac:dyDescent="0.25">
      <c r="A582" s="159" t="s">
        <v>1442</v>
      </c>
      <c r="B582" s="159" t="s">
        <v>643</v>
      </c>
      <c r="C582" s="159" t="s">
        <v>1440</v>
      </c>
      <c r="D582" s="159" t="s">
        <v>1441</v>
      </c>
      <c r="E582" s="159" t="s">
        <v>595</v>
      </c>
      <c r="F582" s="159" t="s">
        <v>10</v>
      </c>
      <c r="G582" s="167">
        <v>999</v>
      </c>
      <c r="H582" s="168">
        <v>44540</v>
      </c>
      <c r="I582" s="159"/>
    </row>
    <row r="583" spans="1:9" x14ac:dyDescent="0.25">
      <c r="A583" s="159" t="s">
        <v>1443</v>
      </c>
      <c r="B583" s="159" t="s">
        <v>719</v>
      </c>
      <c r="C583" s="159" t="s">
        <v>1444</v>
      </c>
      <c r="D583" s="159" t="s">
        <v>1445</v>
      </c>
      <c r="E583" s="159" t="s">
        <v>621</v>
      </c>
      <c r="F583" s="159" t="s">
        <v>10</v>
      </c>
      <c r="G583" s="167">
        <v>1170</v>
      </c>
      <c r="H583" s="168">
        <v>44540</v>
      </c>
      <c r="I583" s="159"/>
    </row>
    <row r="584" spans="1:9" x14ac:dyDescent="0.25">
      <c r="A584" s="159" t="s">
        <v>1446</v>
      </c>
      <c r="B584" s="159" t="s">
        <v>719</v>
      </c>
      <c r="C584" s="159" t="s">
        <v>1444</v>
      </c>
      <c r="D584" s="159" t="s">
        <v>1445</v>
      </c>
      <c r="E584" s="159" t="s">
        <v>624</v>
      </c>
      <c r="F584" s="159" t="s">
        <v>10</v>
      </c>
      <c r="G584" s="167">
        <v>48840</v>
      </c>
      <c r="H584" s="168">
        <v>44540</v>
      </c>
      <c r="I584" s="159"/>
    </row>
    <row r="585" spans="1:9" x14ac:dyDescent="0.25">
      <c r="A585" s="159" t="s">
        <v>1447</v>
      </c>
      <c r="B585" s="159" t="s">
        <v>719</v>
      </c>
      <c r="C585" s="159" t="s">
        <v>1444</v>
      </c>
      <c r="D585" s="159" t="s">
        <v>1445</v>
      </c>
      <c r="E585" s="159" t="s">
        <v>587</v>
      </c>
      <c r="F585" s="159" t="s">
        <v>10</v>
      </c>
      <c r="G585" s="167">
        <v>22643</v>
      </c>
      <c r="H585" s="168">
        <v>44540</v>
      </c>
      <c r="I585" s="159"/>
    </row>
    <row r="586" spans="1:9" x14ac:dyDescent="0.25">
      <c r="A586" s="159" t="s">
        <v>1448</v>
      </c>
      <c r="B586" s="159" t="s">
        <v>719</v>
      </c>
      <c r="C586" s="159" t="s">
        <v>1444</v>
      </c>
      <c r="D586" s="159" t="s">
        <v>1445</v>
      </c>
      <c r="E586" s="159" t="s">
        <v>587</v>
      </c>
      <c r="F586" s="159" t="s">
        <v>10</v>
      </c>
      <c r="G586" s="167">
        <v>2820</v>
      </c>
      <c r="H586" s="168">
        <v>44540</v>
      </c>
      <c r="I586" s="159"/>
    </row>
    <row r="587" spans="1:9" x14ac:dyDescent="0.25">
      <c r="A587" s="159" t="s">
        <v>1449</v>
      </c>
      <c r="B587" s="159" t="s">
        <v>719</v>
      </c>
      <c r="C587" s="159" t="s">
        <v>1444</v>
      </c>
      <c r="D587" s="159" t="s">
        <v>1445</v>
      </c>
      <c r="E587" s="159" t="s">
        <v>624</v>
      </c>
      <c r="F587" s="159" t="s">
        <v>10</v>
      </c>
      <c r="G587" s="167">
        <v>32400</v>
      </c>
      <c r="H587" s="168">
        <v>44540</v>
      </c>
      <c r="I587" s="159"/>
    </row>
    <row r="588" spans="1:9" x14ac:dyDescent="0.25">
      <c r="A588" s="159" t="s">
        <v>1450</v>
      </c>
      <c r="B588" s="159" t="s">
        <v>719</v>
      </c>
      <c r="C588" s="159" t="s">
        <v>1444</v>
      </c>
      <c r="D588" s="159" t="s">
        <v>1445</v>
      </c>
      <c r="E588" s="159" t="s">
        <v>612</v>
      </c>
      <c r="F588" s="159" t="s">
        <v>10</v>
      </c>
      <c r="G588" s="167">
        <v>41400</v>
      </c>
      <c r="H588" s="168">
        <v>44540</v>
      </c>
      <c r="I588" s="159"/>
    </row>
    <row r="589" spans="1:9" x14ac:dyDescent="0.25">
      <c r="A589" s="159" t="s">
        <v>1451</v>
      </c>
      <c r="B589" s="159" t="s">
        <v>719</v>
      </c>
      <c r="C589" s="159" t="s">
        <v>1444</v>
      </c>
      <c r="D589" s="159" t="s">
        <v>1445</v>
      </c>
      <c r="E589" s="159" t="s">
        <v>612</v>
      </c>
      <c r="F589" s="159" t="s">
        <v>10</v>
      </c>
      <c r="G589" s="167">
        <v>40200</v>
      </c>
      <c r="H589" s="168">
        <v>44540</v>
      </c>
      <c r="I589" s="159"/>
    </row>
    <row r="590" spans="1:9" x14ac:dyDescent="0.25">
      <c r="A590" s="159" t="s">
        <v>1452</v>
      </c>
      <c r="B590" s="159" t="s">
        <v>1152</v>
      </c>
      <c r="C590" s="159" t="s">
        <v>384</v>
      </c>
      <c r="D590" s="159" t="s">
        <v>1219</v>
      </c>
      <c r="E590" s="159" t="s">
        <v>587</v>
      </c>
      <c r="F590" s="159" t="s">
        <v>16</v>
      </c>
      <c r="G590" s="167">
        <v>107058.6</v>
      </c>
      <c r="H590" s="168">
        <v>44540</v>
      </c>
      <c r="I590" s="159"/>
    </row>
    <row r="591" spans="1:9" x14ac:dyDescent="0.25">
      <c r="A591" s="159" t="s">
        <v>1453</v>
      </c>
      <c r="B591" s="159" t="s">
        <v>1152</v>
      </c>
      <c r="C591" s="159" t="s">
        <v>384</v>
      </c>
      <c r="D591" s="159" t="s">
        <v>1219</v>
      </c>
      <c r="E591" s="159" t="s">
        <v>624</v>
      </c>
      <c r="F591" s="159" t="s">
        <v>16</v>
      </c>
      <c r="G591" s="167">
        <v>8956.7999999999993</v>
      </c>
      <c r="H591" s="168">
        <v>44540</v>
      </c>
      <c r="I591" s="159"/>
    </row>
    <row r="592" spans="1:9" x14ac:dyDescent="0.25">
      <c r="A592" s="159" t="s">
        <v>1454</v>
      </c>
      <c r="B592" s="159" t="s">
        <v>1457</v>
      </c>
      <c r="C592" s="159" t="s">
        <v>1455</v>
      </c>
      <c r="D592" s="159" t="s">
        <v>1456</v>
      </c>
      <c r="E592" s="159" t="s">
        <v>624</v>
      </c>
      <c r="F592" s="159" t="s">
        <v>30</v>
      </c>
      <c r="G592" s="167">
        <v>120000</v>
      </c>
      <c r="H592" s="168">
        <v>44540</v>
      </c>
      <c r="I592" s="159"/>
    </row>
    <row r="593" spans="1:9" x14ac:dyDescent="0.25">
      <c r="A593" s="159" t="s">
        <v>1458</v>
      </c>
      <c r="B593" s="159" t="s">
        <v>1457</v>
      </c>
      <c r="C593" s="159" t="s">
        <v>1455</v>
      </c>
      <c r="D593" s="159" t="s">
        <v>1456</v>
      </c>
      <c r="E593" s="159" t="s">
        <v>621</v>
      </c>
      <c r="F593" s="159" t="s">
        <v>30</v>
      </c>
      <c r="G593" s="167">
        <v>6000</v>
      </c>
      <c r="H593" s="168">
        <v>44540</v>
      </c>
      <c r="I593" s="159"/>
    </row>
    <row r="594" spans="1:9" x14ac:dyDescent="0.25">
      <c r="A594" s="159" t="s">
        <v>1459</v>
      </c>
      <c r="B594" s="159" t="s">
        <v>1457</v>
      </c>
      <c r="C594" s="159" t="s">
        <v>1455</v>
      </c>
      <c r="D594" s="159" t="s">
        <v>1456</v>
      </c>
      <c r="E594" s="159" t="s">
        <v>610</v>
      </c>
      <c r="F594" s="159" t="s">
        <v>30</v>
      </c>
      <c r="G594" s="167">
        <v>1350</v>
      </c>
      <c r="H594" s="168">
        <v>44540</v>
      </c>
      <c r="I594" s="159"/>
    </row>
    <row r="595" spans="1:9" x14ac:dyDescent="0.25">
      <c r="A595" s="159" t="s">
        <v>1460</v>
      </c>
      <c r="B595" s="159" t="s">
        <v>1457</v>
      </c>
      <c r="C595" s="159" t="s">
        <v>1455</v>
      </c>
      <c r="D595" s="159" t="s">
        <v>1456</v>
      </c>
      <c r="E595" s="159" t="s">
        <v>624</v>
      </c>
      <c r="F595" s="159" t="s">
        <v>30</v>
      </c>
      <c r="G595" s="167">
        <v>57600</v>
      </c>
      <c r="H595" s="168">
        <v>44540</v>
      </c>
      <c r="I595" s="159"/>
    </row>
    <row r="596" spans="1:9" x14ac:dyDescent="0.25">
      <c r="A596" s="159" t="s">
        <v>1461</v>
      </c>
      <c r="B596" s="159" t="s">
        <v>1457</v>
      </c>
      <c r="C596" s="159" t="s">
        <v>1455</v>
      </c>
      <c r="D596" s="159" t="s">
        <v>1456</v>
      </c>
      <c r="E596" s="159" t="s">
        <v>612</v>
      </c>
      <c r="F596" s="159" t="s">
        <v>30</v>
      </c>
      <c r="G596" s="167">
        <v>49500</v>
      </c>
      <c r="H596" s="168">
        <v>44540</v>
      </c>
      <c r="I596" s="159"/>
    </row>
    <row r="597" spans="1:9" x14ac:dyDescent="0.25">
      <c r="A597" s="159" t="s">
        <v>1462</v>
      </c>
      <c r="B597" s="159" t="s">
        <v>1457</v>
      </c>
      <c r="C597" s="159" t="s">
        <v>1455</v>
      </c>
      <c r="D597" s="159" t="s">
        <v>1456</v>
      </c>
      <c r="E597" s="159" t="s">
        <v>665</v>
      </c>
      <c r="F597" s="159" t="s">
        <v>30</v>
      </c>
      <c r="G597" s="167">
        <v>15000</v>
      </c>
      <c r="H597" s="168">
        <v>44540</v>
      </c>
      <c r="I597" s="159"/>
    </row>
    <row r="598" spans="1:9" x14ac:dyDescent="0.25">
      <c r="A598" s="159" t="s">
        <v>1463</v>
      </c>
      <c r="B598" s="159" t="s">
        <v>1457</v>
      </c>
      <c r="C598" s="159" t="s">
        <v>1455</v>
      </c>
      <c r="D598" s="159" t="s">
        <v>1456</v>
      </c>
      <c r="E598" s="159" t="s">
        <v>587</v>
      </c>
      <c r="F598" s="159" t="s">
        <v>30</v>
      </c>
      <c r="G598" s="167">
        <v>43200</v>
      </c>
      <c r="H598" s="168">
        <v>44540</v>
      </c>
      <c r="I598" s="159"/>
    </row>
    <row r="599" spans="1:9" x14ac:dyDescent="0.25">
      <c r="A599" s="159" t="s">
        <v>1464</v>
      </c>
      <c r="B599" s="159" t="s">
        <v>1457</v>
      </c>
      <c r="C599" s="159" t="s">
        <v>1455</v>
      </c>
      <c r="D599" s="159" t="s">
        <v>1456</v>
      </c>
      <c r="E599" s="159" t="s">
        <v>627</v>
      </c>
      <c r="F599" s="159" t="s">
        <v>30</v>
      </c>
      <c r="G599" s="167">
        <v>9000</v>
      </c>
      <c r="H599" s="168">
        <v>44540</v>
      </c>
      <c r="I599" s="159"/>
    </row>
    <row r="600" spans="1:9" x14ac:dyDescent="0.25">
      <c r="A600" s="159" t="s">
        <v>1465</v>
      </c>
      <c r="B600" s="159" t="s">
        <v>1457</v>
      </c>
      <c r="C600" s="159" t="s">
        <v>1455</v>
      </c>
      <c r="D600" s="159" t="s">
        <v>1456</v>
      </c>
      <c r="E600" s="159" t="s">
        <v>615</v>
      </c>
      <c r="F600" s="159" t="s">
        <v>30</v>
      </c>
      <c r="G600" s="167">
        <v>12000</v>
      </c>
      <c r="H600" s="168">
        <v>44540</v>
      </c>
      <c r="I600" s="159"/>
    </row>
    <row r="601" spans="1:9" x14ac:dyDescent="0.25">
      <c r="A601" s="159" t="s">
        <v>1466</v>
      </c>
      <c r="B601" s="159" t="s">
        <v>1457</v>
      </c>
      <c r="C601" s="159" t="s">
        <v>1455</v>
      </c>
      <c r="D601" s="159" t="s">
        <v>1456</v>
      </c>
      <c r="E601" s="159" t="s">
        <v>595</v>
      </c>
      <c r="F601" s="159" t="s">
        <v>30</v>
      </c>
      <c r="G601" s="167">
        <v>172</v>
      </c>
      <c r="H601" s="168">
        <v>44540</v>
      </c>
      <c r="I601" s="159"/>
    </row>
    <row r="602" spans="1:9" x14ac:dyDescent="0.25">
      <c r="A602" s="159" t="s">
        <v>1467</v>
      </c>
      <c r="B602" s="159" t="s">
        <v>1457</v>
      </c>
      <c r="C602" s="159" t="s">
        <v>1455</v>
      </c>
      <c r="D602" s="159" t="s">
        <v>1456</v>
      </c>
      <c r="E602" s="159" t="s">
        <v>598</v>
      </c>
      <c r="F602" s="159" t="s">
        <v>30</v>
      </c>
      <c r="G602" s="167">
        <v>150</v>
      </c>
      <c r="H602" s="168">
        <v>44540</v>
      </c>
      <c r="I602" s="159"/>
    </row>
    <row r="603" spans="1:9" x14ac:dyDescent="0.25">
      <c r="A603" s="159" t="s">
        <v>1468</v>
      </c>
      <c r="B603" s="159" t="s">
        <v>719</v>
      </c>
      <c r="C603" s="159" t="s">
        <v>1469</v>
      </c>
      <c r="D603" s="159" t="s">
        <v>1469</v>
      </c>
      <c r="E603" s="159" t="s">
        <v>669</v>
      </c>
      <c r="F603" s="159" t="s">
        <v>30</v>
      </c>
      <c r="G603" s="167">
        <v>2773</v>
      </c>
      <c r="H603" s="168">
        <v>44540</v>
      </c>
      <c r="I603" s="159"/>
    </row>
    <row r="604" spans="1:9" x14ac:dyDescent="0.25">
      <c r="A604" s="159" t="s">
        <v>1470</v>
      </c>
      <c r="B604" s="159" t="s">
        <v>719</v>
      </c>
      <c r="C604" s="159" t="s">
        <v>1469</v>
      </c>
      <c r="D604" s="159" t="s">
        <v>1469</v>
      </c>
      <c r="E604" s="159" t="s">
        <v>624</v>
      </c>
      <c r="F604" s="159" t="s">
        <v>30</v>
      </c>
      <c r="G604" s="167">
        <v>11400</v>
      </c>
      <c r="H604" s="168">
        <v>44540</v>
      </c>
      <c r="I604" s="159"/>
    </row>
    <row r="605" spans="1:9" x14ac:dyDescent="0.25">
      <c r="A605" s="159" t="s">
        <v>1471</v>
      </c>
      <c r="B605" s="159" t="s">
        <v>719</v>
      </c>
      <c r="C605" s="159" t="s">
        <v>1469</v>
      </c>
      <c r="D605" s="159" t="s">
        <v>1469</v>
      </c>
      <c r="E605" s="159" t="s">
        <v>769</v>
      </c>
      <c r="F605" s="159" t="s">
        <v>30</v>
      </c>
      <c r="G605" s="167">
        <v>540</v>
      </c>
      <c r="H605" s="168">
        <v>44540</v>
      </c>
      <c r="I605" s="159"/>
    </row>
    <row r="606" spans="1:9" x14ac:dyDescent="0.25">
      <c r="A606" s="159" t="s">
        <v>1472</v>
      </c>
      <c r="B606" s="159" t="s">
        <v>853</v>
      </c>
      <c r="C606" s="159" t="s">
        <v>368</v>
      </c>
      <c r="D606" s="159" t="s">
        <v>1473</v>
      </c>
      <c r="E606" s="159" t="s">
        <v>587</v>
      </c>
      <c r="F606" s="159" t="s">
        <v>30</v>
      </c>
      <c r="G606" s="167">
        <v>14400</v>
      </c>
      <c r="H606" s="168">
        <v>44540</v>
      </c>
      <c r="I606" s="159"/>
    </row>
    <row r="607" spans="1:9" x14ac:dyDescent="0.25">
      <c r="A607" s="159" t="s">
        <v>1474</v>
      </c>
      <c r="B607" s="159" t="s">
        <v>853</v>
      </c>
      <c r="C607" s="159" t="s">
        <v>368</v>
      </c>
      <c r="D607" s="159" t="s">
        <v>1473</v>
      </c>
      <c r="E607" s="159" t="s">
        <v>624</v>
      </c>
      <c r="F607" s="159" t="s">
        <v>30</v>
      </c>
      <c r="G607" s="167">
        <v>6120</v>
      </c>
      <c r="H607" s="168">
        <v>44540</v>
      </c>
      <c r="I607" s="159"/>
    </row>
    <row r="608" spans="1:9" x14ac:dyDescent="0.25">
      <c r="A608" s="159" t="s">
        <v>1475</v>
      </c>
      <c r="B608" s="159" t="s">
        <v>853</v>
      </c>
      <c r="C608" s="159" t="s">
        <v>368</v>
      </c>
      <c r="D608" s="159" t="s">
        <v>1473</v>
      </c>
      <c r="E608" s="159" t="s">
        <v>612</v>
      </c>
      <c r="F608" s="159" t="s">
        <v>30</v>
      </c>
      <c r="G608" s="167">
        <v>10800</v>
      </c>
      <c r="H608" s="168">
        <v>44540</v>
      </c>
      <c r="I608" s="159"/>
    </row>
    <row r="609" spans="1:9" x14ac:dyDescent="0.25">
      <c r="A609" s="159" t="s">
        <v>1476</v>
      </c>
      <c r="B609" s="159" t="s">
        <v>637</v>
      </c>
      <c r="C609" s="159" t="s">
        <v>1477</v>
      </c>
      <c r="D609" s="159" t="s">
        <v>1478</v>
      </c>
      <c r="E609" s="159" t="s">
        <v>595</v>
      </c>
      <c r="F609" s="159" t="s">
        <v>16</v>
      </c>
      <c r="G609" s="167">
        <v>3797</v>
      </c>
      <c r="H609" s="168">
        <v>44540</v>
      </c>
      <c r="I609" s="159"/>
    </row>
    <row r="610" spans="1:9" x14ac:dyDescent="0.25">
      <c r="A610" s="159" t="s">
        <v>1479</v>
      </c>
      <c r="B610" s="159" t="s">
        <v>1481</v>
      </c>
      <c r="C610" s="159" t="s">
        <v>1477</v>
      </c>
      <c r="D610" s="159" t="s">
        <v>1480</v>
      </c>
      <c r="E610" s="159" t="s">
        <v>595</v>
      </c>
      <c r="F610" s="159" t="s">
        <v>53</v>
      </c>
      <c r="G610" s="167">
        <v>9000</v>
      </c>
      <c r="H610" s="168">
        <v>44540</v>
      </c>
      <c r="I610" s="159"/>
    </row>
    <row r="611" spans="1:9" x14ac:dyDescent="0.25">
      <c r="A611" s="159" t="s">
        <v>1482</v>
      </c>
      <c r="B611" s="159" t="s">
        <v>637</v>
      </c>
      <c r="C611" s="159" t="s">
        <v>1477</v>
      </c>
      <c r="D611" s="159" t="s">
        <v>1478</v>
      </c>
      <c r="E611" s="159" t="s">
        <v>621</v>
      </c>
      <c r="F611" s="159" t="s">
        <v>16</v>
      </c>
      <c r="G611" s="167">
        <v>576</v>
      </c>
      <c r="H611" s="168">
        <v>44540</v>
      </c>
      <c r="I611" s="159"/>
    </row>
    <row r="612" spans="1:9" x14ac:dyDescent="0.25">
      <c r="A612" s="159" t="s">
        <v>1483</v>
      </c>
      <c r="B612" s="159" t="s">
        <v>1481</v>
      </c>
      <c r="C612" s="159" t="s">
        <v>1477</v>
      </c>
      <c r="D612" s="159" t="s">
        <v>1480</v>
      </c>
      <c r="E612" s="159" t="s">
        <v>621</v>
      </c>
      <c r="F612" s="159" t="s">
        <v>53</v>
      </c>
      <c r="G612" s="167">
        <v>653</v>
      </c>
      <c r="H612" s="168">
        <v>44540</v>
      </c>
      <c r="I612" s="159"/>
    </row>
    <row r="613" spans="1:9" x14ac:dyDescent="0.25">
      <c r="A613" s="159" t="s">
        <v>1484</v>
      </c>
      <c r="B613" s="159" t="s">
        <v>1173</v>
      </c>
      <c r="C613" s="159" t="s">
        <v>1485</v>
      </c>
      <c r="D613" s="159" t="s">
        <v>1486</v>
      </c>
      <c r="E613" s="159" t="s">
        <v>718</v>
      </c>
      <c r="F613" s="159" t="s">
        <v>10</v>
      </c>
      <c r="G613" s="167">
        <v>274500</v>
      </c>
      <c r="H613" s="168">
        <v>44540</v>
      </c>
      <c r="I613" s="159"/>
    </row>
    <row r="614" spans="1:9" x14ac:dyDescent="0.25">
      <c r="A614" s="159" t="s">
        <v>1487</v>
      </c>
      <c r="B614" s="159" t="s">
        <v>1173</v>
      </c>
      <c r="C614" s="159" t="s">
        <v>1485</v>
      </c>
      <c r="D614" s="159" t="s">
        <v>1488</v>
      </c>
      <c r="E614" s="159" t="s">
        <v>595</v>
      </c>
      <c r="F614" s="159" t="s">
        <v>16</v>
      </c>
      <c r="G614" s="167">
        <v>1838</v>
      </c>
      <c r="H614" s="168">
        <v>44540</v>
      </c>
      <c r="I614" s="159"/>
    </row>
    <row r="615" spans="1:9" x14ac:dyDescent="0.25">
      <c r="A615" s="159" t="s">
        <v>1489</v>
      </c>
      <c r="B615" s="159" t="s">
        <v>1173</v>
      </c>
      <c r="C615" s="159" t="s">
        <v>1485</v>
      </c>
      <c r="D615" s="159" t="s">
        <v>1172</v>
      </c>
      <c r="E615" s="159" t="s">
        <v>624</v>
      </c>
      <c r="F615" s="159" t="s">
        <v>16</v>
      </c>
      <c r="G615" s="167">
        <v>7053</v>
      </c>
      <c r="H615" s="168">
        <v>44540</v>
      </c>
      <c r="I615" s="159"/>
    </row>
    <row r="616" spans="1:9" x14ac:dyDescent="0.25">
      <c r="A616" s="159" t="s">
        <v>1490</v>
      </c>
      <c r="B616" s="159" t="s">
        <v>1173</v>
      </c>
      <c r="C616" s="159" t="s">
        <v>1485</v>
      </c>
      <c r="D616" s="159" t="s">
        <v>1486</v>
      </c>
      <c r="E616" s="159" t="s">
        <v>595</v>
      </c>
      <c r="F616" s="159" t="s">
        <v>10</v>
      </c>
      <c r="G616" s="167">
        <v>5685</v>
      </c>
      <c r="H616" s="168">
        <v>44540</v>
      </c>
      <c r="I616" s="159"/>
    </row>
    <row r="617" spans="1:9" x14ac:dyDescent="0.25">
      <c r="A617" s="159" t="s">
        <v>1491</v>
      </c>
      <c r="B617" s="159" t="s">
        <v>1493</v>
      </c>
      <c r="C617" s="159" t="s">
        <v>1485</v>
      </c>
      <c r="D617" s="159" t="s">
        <v>1492</v>
      </c>
      <c r="E617" s="159" t="s">
        <v>621</v>
      </c>
      <c r="F617" s="159" t="s">
        <v>10</v>
      </c>
      <c r="G617" s="167">
        <v>7790</v>
      </c>
      <c r="H617" s="168">
        <v>44540</v>
      </c>
      <c r="I617" s="159"/>
    </row>
    <row r="618" spans="1:9" x14ac:dyDescent="0.25">
      <c r="A618" s="159" t="s">
        <v>1494</v>
      </c>
      <c r="B618" s="159" t="s">
        <v>1173</v>
      </c>
      <c r="C618" s="159" t="s">
        <v>1485</v>
      </c>
      <c r="D618" s="159" t="s">
        <v>1495</v>
      </c>
      <c r="E618" s="159" t="s">
        <v>1020</v>
      </c>
      <c r="F618" s="159" t="s">
        <v>10</v>
      </c>
      <c r="G618" s="167">
        <v>10800</v>
      </c>
      <c r="H618" s="168">
        <v>44540</v>
      </c>
      <c r="I618" s="159"/>
    </row>
    <row r="619" spans="1:9" x14ac:dyDescent="0.25">
      <c r="A619" s="159" t="s">
        <v>1496</v>
      </c>
      <c r="B619" s="159" t="s">
        <v>1493</v>
      </c>
      <c r="C619" s="159" t="s">
        <v>1485</v>
      </c>
      <c r="D619" s="159" t="s">
        <v>1497</v>
      </c>
      <c r="E619" s="159" t="s">
        <v>624</v>
      </c>
      <c r="F619" s="159" t="s">
        <v>16</v>
      </c>
      <c r="G619" s="167">
        <v>23310</v>
      </c>
      <c r="H619" s="168">
        <v>44540</v>
      </c>
      <c r="I619" s="159"/>
    </row>
    <row r="620" spans="1:9" x14ac:dyDescent="0.25">
      <c r="A620" s="159" t="s">
        <v>1498</v>
      </c>
      <c r="B620" s="159" t="s">
        <v>1173</v>
      </c>
      <c r="C620" s="159" t="s">
        <v>1485</v>
      </c>
      <c r="D620" s="159" t="s">
        <v>1499</v>
      </c>
      <c r="E620" s="159" t="s">
        <v>665</v>
      </c>
      <c r="F620" s="159" t="s">
        <v>16</v>
      </c>
      <c r="G620" s="167">
        <v>10545</v>
      </c>
      <c r="H620" s="168">
        <v>44540</v>
      </c>
      <c r="I620" s="159"/>
    </row>
    <row r="621" spans="1:9" x14ac:dyDescent="0.25">
      <c r="A621" s="159" t="s">
        <v>1500</v>
      </c>
      <c r="B621" s="159" t="s">
        <v>1173</v>
      </c>
      <c r="C621" s="159" t="s">
        <v>1485</v>
      </c>
      <c r="D621" s="159" t="s">
        <v>1501</v>
      </c>
      <c r="E621" s="159" t="s">
        <v>665</v>
      </c>
      <c r="F621" s="159" t="s">
        <v>16</v>
      </c>
      <c r="G621" s="167">
        <v>10545</v>
      </c>
      <c r="H621" s="168">
        <v>44540</v>
      </c>
      <c r="I621" s="159"/>
    </row>
    <row r="622" spans="1:9" x14ac:dyDescent="0.25">
      <c r="A622" s="159" t="s">
        <v>1502</v>
      </c>
      <c r="B622" s="159" t="s">
        <v>1173</v>
      </c>
      <c r="C622" s="159" t="s">
        <v>1485</v>
      </c>
      <c r="D622" s="159" t="s">
        <v>1503</v>
      </c>
      <c r="E622" s="159" t="s">
        <v>665</v>
      </c>
      <c r="F622" s="159" t="s">
        <v>16</v>
      </c>
      <c r="G622" s="167">
        <v>10545</v>
      </c>
      <c r="H622" s="168">
        <v>44540</v>
      </c>
      <c r="I622" s="159"/>
    </row>
    <row r="623" spans="1:9" x14ac:dyDescent="0.25">
      <c r="A623" s="159" t="s">
        <v>1504</v>
      </c>
      <c r="B623" s="159" t="s">
        <v>1493</v>
      </c>
      <c r="C623" s="159" t="s">
        <v>1485</v>
      </c>
      <c r="D623" s="159" t="s">
        <v>1505</v>
      </c>
      <c r="E623" s="159" t="s">
        <v>587</v>
      </c>
      <c r="F623" s="159" t="s">
        <v>16</v>
      </c>
      <c r="G623" s="167">
        <v>28892.400000000001</v>
      </c>
      <c r="H623" s="168">
        <v>44540</v>
      </c>
      <c r="I623" s="159"/>
    </row>
    <row r="624" spans="1:9" x14ac:dyDescent="0.25">
      <c r="A624" s="159" t="s">
        <v>1506</v>
      </c>
      <c r="B624" s="159" t="s">
        <v>1173</v>
      </c>
      <c r="C624" s="159" t="s">
        <v>1485</v>
      </c>
      <c r="D624" s="159" t="s">
        <v>1486</v>
      </c>
      <c r="E624" s="159" t="s">
        <v>587</v>
      </c>
      <c r="F624" s="159" t="s">
        <v>10</v>
      </c>
      <c r="G624" s="167">
        <v>82500</v>
      </c>
      <c r="H624" s="168">
        <v>44540</v>
      </c>
      <c r="I624" s="159"/>
    </row>
    <row r="625" spans="1:9" x14ac:dyDescent="0.25">
      <c r="A625" s="159" t="s">
        <v>1507</v>
      </c>
      <c r="B625" s="159" t="s">
        <v>1173</v>
      </c>
      <c r="C625" s="159" t="s">
        <v>1485</v>
      </c>
      <c r="D625" s="159" t="s">
        <v>1495</v>
      </c>
      <c r="E625" s="159" t="s">
        <v>624</v>
      </c>
      <c r="F625" s="159" t="s">
        <v>10</v>
      </c>
      <c r="G625" s="167">
        <v>124800</v>
      </c>
      <c r="H625" s="168">
        <v>44540</v>
      </c>
      <c r="I625" s="159"/>
    </row>
    <row r="626" spans="1:9" x14ac:dyDescent="0.25">
      <c r="A626" s="159" t="s">
        <v>1508</v>
      </c>
      <c r="B626" s="159" t="s">
        <v>1173</v>
      </c>
      <c r="C626" s="159" t="s">
        <v>1485</v>
      </c>
      <c r="D626" s="159" t="s">
        <v>1509</v>
      </c>
      <c r="E626" s="159" t="s">
        <v>624</v>
      </c>
      <c r="F626" s="159" t="s">
        <v>10</v>
      </c>
      <c r="G626" s="167">
        <v>85050</v>
      </c>
      <c r="H626" s="168">
        <v>44540</v>
      </c>
      <c r="I626" s="159"/>
    </row>
    <row r="627" spans="1:9" x14ac:dyDescent="0.25">
      <c r="A627" s="159" t="s">
        <v>1510</v>
      </c>
      <c r="B627" s="159" t="s">
        <v>1173</v>
      </c>
      <c r="C627" s="159" t="s">
        <v>1485</v>
      </c>
      <c r="D627" s="159" t="s">
        <v>1488</v>
      </c>
      <c r="E627" s="159" t="s">
        <v>665</v>
      </c>
      <c r="F627" s="159" t="s">
        <v>16</v>
      </c>
      <c r="G627" s="167">
        <v>17280</v>
      </c>
      <c r="H627" s="168">
        <v>44540</v>
      </c>
      <c r="I627" s="159"/>
    </row>
    <row r="628" spans="1:9" x14ac:dyDescent="0.25">
      <c r="A628" s="159" t="s">
        <v>1511</v>
      </c>
      <c r="B628" s="159" t="s">
        <v>1173</v>
      </c>
      <c r="C628" s="159" t="s">
        <v>1485</v>
      </c>
      <c r="D628" s="159" t="s">
        <v>1495</v>
      </c>
      <c r="E628" s="159" t="s">
        <v>587</v>
      </c>
      <c r="F628" s="159" t="s">
        <v>10</v>
      </c>
      <c r="G628" s="167">
        <v>15000</v>
      </c>
      <c r="H628" s="168">
        <v>44540</v>
      </c>
      <c r="I628" s="159"/>
    </row>
    <row r="629" spans="1:9" x14ac:dyDescent="0.25">
      <c r="A629" s="159" t="s">
        <v>1512</v>
      </c>
      <c r="B629" s="159" t="s">
        <v>1173</v>
      </c>
      <c r="C629" s="159" t="s">
        <v>1485</v>
      </c>
      <c r="D629" s="159" t="s">
        <v>1513</v>
      </c>
      <c r="E629" s="159" t="s">
        <v>665</v>
      </c>
      <c r="F629" s="159" t="s">
        <v>16</v>
      </c>
      <c r="G629" s="167">
        <v>22320</v>
      </c>
      <c r="H629" s="168">
        <v>44540</v>
      </c>
      <c r="I629" s="159"/>
    </row>
    <row r="630" spans="1:9" x14ac:dyDescent="0.25">
      <c r="A630" s="159" t="s">
        <v>1514</v>
      </c>
      <c r="B630" s="159" t="s">
        <v>1173</v>
      </c>
      <c r="C630" s="159" t="s">
        <v>1485</v>
      </c>
      <c r="D630" s="159" t="s">
        <v>1495</v>
      </c>
      <c r="E630" s="159" t="s">
        <v>681</v>
      </c>
      <c r="F630" s="159" t="s">
        <v>10</v>
      </c>
      <c r="G630" s="167">
        <v>7500</v>
      </c>
      <c r="H630" s="168">
        <v>44540</v>
      </c>
      <c r="I630" s="159"/>
    </row>
    <row r="631" spans="1:9" x14ac:dyDescent="0.25">
      <c r="A631" s="159" t="s">
        <v>1515</v>
      </c>
      <c r="B631" s="159" t="s">
        <v>1173</v>
      </c>
      <c r="C631" s="159" t="s">
        <v>1485</v>
      </c>
      <c r="D631" s="159" t="s">
        <v>1516</v>
      </c>
      <c r="E631" s="159" t="s">
        <v>665</v>
      </c>
      <c r="F631" s="159" t="s">
        <v>16</v>
      </c>
      <c r="G631" s="167">
        <v>29002.5</v>
      </c>
      <c r="H631" s="168">
        <v>44540</v>
      </c>
      <c r="I631" s="159"/>
    </row>
    <row r="632" spans="1:9" x14ac:dyDescent="0.25">
      <c r="A632" s="159" t="s">
        <v>1517</v>
      </c>
      <c r="B632" s="159" t="s">
        <v>1493</v>
      </c>
      <c r="C632" s="159" t="s">
        <v>1485</v>
      </c>
      <c r="D632" s="159" t="s">
        <v>1497</v>
      </c>
      <c r="E632" s="159" t="s">
        <v>610</v>
      </c>
      <c r="F632" s="159" t="s">
        <v>16</v>
      </c>
      <c r="G632" s="167">
        <v>3255</v>
      </c>
      <c r="H632" s="168">
        <v>44540</v>
      </c>
      <c r="I632" s="159"/>
    </row>
    <row r="633" spans="1:9" x14ac:dyDescent="0.25">
      <c r="A633" s="159" t="s">
        <v>1518</v>
      </c>
      <c r="B633" s="159" t="s">
        <v>1173</v>
      </c>
      <c r="C633" s="159" t="s">
        <v>1485</v>
      </c>
      <c r="D633" s="159" t="s">
        <v>1486</v>
      </c>
      <c r="E633" s="159" t="s">
        <v>621</v>
      </c>
      <c r="F633" s="159" t="s">
        <v>10</v>
      </c>
      <c r="G633" s="167">
        <v>27000</v>
      </c>
      <c r="H633" s="168">
        <v>44540</v>
      </c>
      <c r="I633" s="159"/>
    </row>
    <row r="634" spans="1:9" x14ac:dyDescent="0.25">
      <c r="A634" s="159" t="s">
        <v>1519</v>
      </c>
      <c r="B634" s="159" t="s">
        <v>1173</v>
      </c>
      <c r="C634" s="159" t="s">
        <v>1485</v>
      </c>
      <c r="D634" s="159" t="s">
        <v>1486</v>
      </c>
      <c r="E634" s="159" t="s">
        <v>632</v>
      </c>
      <c r="F634" s="159" t="s">
        <v>10</v>
      </c>
      <c r="G634" s="167">
        <v>4725</v>
      </c>
      <c r="H634" s="168">
        <v>44540</v>
      </c>
      <c r="I634" s="159"/>
    </row>
    <row r="635" spans="1:9" x14ac:dyDescent="0.25">
      <c r="A635" s="159" t="s">
        <v>1520</v>
      </c>
      <c r="B635" s="159" t="s">
        <v>1173</v>
      </c>
      <c r="C635" s="159" t="s">
        <v>1485</v>
      </c>
      <c r="D635" s="159" t="s">
        <v>1486</v>
      </c>
      <c r="E635" s="159" t="s">
        <v>612</v>
      </c>
      <c r="F635" s="159" t="s">
        <v>10</v>
      </c>
      <c r="G635" s="167">
        <v>324000</v>
      </c>
      <c r="H635" s="168">
        <v>44540</v>
      </c>
      <c r="I635" s="159"/>
    </row>
    <row r="636" spans="1:9" x14ac:dyDescent="0.25">
      <c r="A636" s="159" t="s">
        <v>1521</v>
      </c>
      <c r="B636" s="159" t="s">
        <v>1173</v>
      </c>
      <c r="C636" s="159" t="s">
        <v>1485</v>
      </c>
      <c r="D636" s="159" t="s">
        <v>1488</v>
      </c>
      <c r="E636" s="159" t="s">
        <v>640</v>
      </c>
      <c r="F636" s="159" t="s">
        <v>16</v>
      </c>
      <c r="G636" s="167">
        <v>9540</v>
      </c>
      <c r="H636" s="168">
        <v>44540</v>
      </c>
      <c r="I636" s="159"/>
    </row>
    <row r="637" spans="1:9" x14ac:dyDescent="0.25">
      <c r="A637" s="159" t="s">
        <v>1522</v>
      </c>
      <c r="B637" s="159" t="s">
        <v>1173</v>
      </c>
      <c r="C637" s="159" t="s">
        <v>1485</v>
      </c>
      <c r="D637" s="159" t="s">
        <v>1509</v>
      </c>
      <c r="E637" s="159" t="s">
        <v>624</v>
      </c>
      <c r="F637" s="159" t="s">
        <v>10</v>
      </c>
      <c r="G637" s="167">
        <v>51000</v>
      </c>
      <c r="H637" s="168">
        <v>44540</v>
      </c>
      <c r="I637" s="159"/>
    </row>
    <row r="638" spans="1:9" x14ac:dyDescent="0.25">
      <c r="A638" s="159" t="s">
        <v>1523</v>
      </c>
      <c r="B638" s="159" t="s">
        <v>1173</v>
      </c>
      <c r="C638" s="159" t="s">
        <v>1485</v>
      </c>
      <c r="D638" s="159" t="s">
        <v>1488</v>
      </c>
      <c r="E638" s="159" t="s">
        <v>595</v>
      </c>
      <c r="F638" s="159" t="s">
        <v>16</v>
      </c>
      <c r="G638" s="167">
        <v>1566</v>
      </c>
      <c r="H638" s="168">
        <v>44540</v>
      </c>
      <c r="I638" s="159"/>
    </row>
    <row r="639" spans="1:9" x14ac:dyDescent="0.25">
      <c r="A639" s="159" t="s">
        <v>1524</v>
      </c>
      <c r="B639" s="159" t="s">
        <v>1173</v>
      </c>
      <c r="C639" s="159" t="s">
        <v>1485</v>
      </c>
      <c r="D639" s="159" t="s">
        <v>1495</v>
      </c>
      <c r="E639" s="159" t="s">
        <v>624</v>
      </c>
      <c r="F639" s="159" t="s">
        <v>10</v>
      </c>
      <c r="G639" s="167">
        <v>75000</v>
      </c>
      <c r="H639" s="168">
        <v>44540</v>
      </c>
      <c r="I639" s="159"/>
    </row>
    <row r="640" spans="1:9" x14ac:dyDescent="0.25">
      <c r="A640" s="159" t="s">
        <v>1525</v>
      </c>
      <c r="B640" s="159" t="s">
        <v>1173</v>
      </c>
      <c r="C640" s="159" t="s">
        <v>1485</v>
      </c>
      <c r="D640" s="159" t="s">
        <v>1526</v>
      </c>
      <c r="E640" s="159" t="s">
        <v>640</v>
      </c>
      <c r="F640" s="159" t="s">
        <v>16</v>
      </c>
      <c r="G640" s="167">
        <v>4680</v>
      </c>
      <c r="H640" s="168">
        <v>44540</v>
      </c>
      <c r="I640" s="159"/>
    </row>
    <row r="641" spans="1:9" x14ac:dyDescent="0.25">
      <c r="A641" s="159" t="s">
        <v>1527</v>
      </c>
      <c r="B641" s="159" t="s">
        <v>1173</v>
      </c>
      <c r="C641" s="159" t="s">
        <v>1485</v>
      </c>
      <c r="D641" s="159" t="s">
        <v>1499</v>
      </c>
      <c r="E641" s="159" t="s">
        <v>595</v>
      </c>
      <c r="F641" s="159" t="s">
        <v>16</v>
      </c>
      <c r="G641" s="167">
        <v>1152</v>
      </c>
      <c r="H641" s="168">
        <v>44540</v>
      </c>
      <c r="I641" s="159"/>
    </row>
    <row r="642" spans="1:9" x14ac:dyDescent="0.25">
      <c r="A642" s="159" t="s">
        <v>1528</v>
      </c>
      <c r="B642" s="159" t="s">
        <v>1173</v>
      </c>
      <c r="C642" s="159" t="s">
        <v>1485</v>
      </c>
      <c r="D642" s="159" t="s">
        <v>1501</v>
      </c>
      <c r="E642" s="159" t="s">
        <v>595</v>
      </c>
      <c r="F642" s="159" t="s">
        <v>16</v>
      </c>
      <c r="G642" s="167">
        <v>1152</v>
      </c>
      <c r="H642" s="168">
        <v>44540</v>
      </c>
      <c r="I642" s="159"/>
    </row>
    <row r="643" spans="1:9" x14ac:dyDescent="0.25">
      <c r="A643" s="159" t="s">
        <v>1529</v>
      </c>
      <c r="B643" s="159" t="s">
        <v>1173</v>
      </c>
      <c r="C643" s="159" t="s">
        <v>1485</v>
      </c>
      <c r="D643" s="159" t="s">
        <v>1503</v>
      </c>
      <c r="E643" s="159" t="s">
        <v>595</v>
      </c>
      <c r="F643" s="159" t="s">
        <v>16</v>
      </c>
      <c r="G643" s="167">
        <v>1152</v>
      </c>
      <c r="H643" s="168">
        <v>44540</v>
      </c>
      <c r="I643" s="159"/>
    </row>
    <row r="644" spans="1:9" x14ac:dyDescent="0.25">
      <c r="A644" s="159" t="s">
        <v>1530</v>
      </c>
      <c r="B644" s="159" t="s">
        <v>1173</v>
      </c>
      <c r="C644" s="159" t="s">
        <v>1485</v>
      </c>
      <c r="D644" s="159" t="s">
        <v>1495</v>
      </c>
      <c r="E644" s="159" t="s">
        <v>769</v>
      </c>
      <c r="F644" s="159" t="s">
        <v>10</v>
      </c>
      <c r="G644" s="167">
        <v>6600</v>
      </c>
      <c r="H644" s="168">
        <v>44540</v>
      </c>
      <c r="I644" s="159"/>
    </row>
    <row r="645" spans="1:9" x14ac:dyDescent="0.25">
      <c r="A645" s="159" t="s">
        <v>1531</v>
      </c>
      <c r="B645" s="159" t="s">
        <v>1173</v>
      </c>
      <c r="C645" s="159" t="s">
        <v>1485</v>
      </c>
      <c r="D645" s="159" t="s">
        <v>1526</v>
      </c>
      <c r="E645" s="159" t="s">
        <v>595</v>
      </c>
      <c r="F645" s="159" t="s">
        <v>16</v>
      </c>
      <c r="G645" s="167">
        <v>1458</v>
      </c>
      <c r="H645" s="168">
        <v>44540</v>
      </c>
      <c r="I645" s="159"/>
    </row>
    <row r="646" spans="1:9" x14ac:dyDescent="0.25">
      <c r="A646" s="159" t="s">
        <v>1532</v>
      </c>
      <c r="B646" s="159" t="s">
        <v>1173</v>
      </c>
      <c r="C646" s="159" t="s">
        <v>1485</v>
      </c>
      <c r="D646" s="159" t="s">
        <v>1486</v>
      </c>
      <c r="E646" s="159" t="s">
        <v>913</v>
      </c>
      <c r="F646" s="159" t="s">
        <v>10</v>
      </c>
      <c r="G646" s="167">
        <v>67500</v>
      </c>
      <c r="H646" s="168">
        <v>44540</v>
      </c>
      <c r="I646" s="159"/>
    </row>
    <row r="647" spans="1:9" x14ac:dyDescent="0.25">
      <c r="A647" s="159" t="s">
        <v>1533</v>
      </c>
      <c r="B647" s="159" t="s">
        <v>1173</v>
      </c>
      <c r="C647" s="159" t="s">
        <v>1485</v>
      </c>
      <c r="D647" s="159" t="s">
        <v>1486</v>
      </c>
      <c r="E647" s="159" t="s">
        <v>627</v>
      </c>
      <c r="F647" s="159" t="s">
        <v>10</v>
      </c>
      <c r="G647" s="167">
        <v>30240</v>
      </c>
      <c r="H647" s="168">
        <v>44540</v>
      </c>
      <c r="I647" s="159"/>
    </row>
    <row r="648" spans="1:9" x14ac:dyDescent="0.25">
      <c r="A648" s="159" t="s">
        <v>1534</v>
      </c>
      <c r="B648" s="159" t="s">
        <v>1173</v>
      </c>
      <c r="C648" s="159" t="s">
        <v>1485</v>
      </c>
      <c r="D648" s="159" t="s">
        <v>1486</v>
      </c>
      <c r="E648" s="159" t="s">
        <v>615</v>
      </c>
      <c r="F648" s="159" t="s">
        <v>10</v>
      </c>
      <c r="G648" s="167">
        <v>12900</v>
      </c>
      <c r="H648" s="168">
        <v>44540</v>
      </c>
      <c r="I648" s="159"/>
    </row>
    <row r="649" spans="1:9" x14ac:dyDescent="0.25">
      <c r="A649" s="159" t="s">
        <v>1535</v>
      </c>
      <c r="B649" s="159" t="s">
        <v>1173</v>
      </c>
      <c r="C649" s="159" t="s">
        <v>1485</v>
      </c>
      <c r="D649" s="159" t="s">
        <v>1513</v>
      </c>
      <c r="E649" s="159" t="s">
        <v>595</v>
      </c>
      <c r="F649" s="159" t="s">
        <v>16</v>
      </c>
      <c r="G649" s="167">
        <v>4800</v>
      </c>
      <c r="H649" s="168">
        <v>44540</v>
      </c>
      <c r="I649" s="159"/>
    </row>
    <row r="650" spans="1:9" x14ac:dyDescent="0.25">
      <c r="A650" s="159" t="s">
        <v>1536</v>
      </c>
      <c r="B650" s="159" t="s">
        <v>1173</v>
      </c>
      <c r="C650" s="159" t="s">
        <v>1485</v>
      </c>
      <c r="D650" s="159" t="s">
        <v>1537</v>
      </c>
      <c r="E650" s="159" t="s">
        <v>627</v>
      </c>
      <c r="F650" s="159" t="s">
        <v>16</v>
      </c>
      <c r="G650" s="167">
        <v>465</v>
      </c>
      <c r="H650" s="168">
        <v>44540</v>
      </c>
      <c r="I650" s="159"/>
    </row>
    <row r="651" spans="1:9" x14ac:dyDescent="0.25">
      <c r="A651" s="159" t="s">
        <v>1538</v>
      </c>
      <c r="B651" s="159" t="s">
        <v>1173</v>
      </c>
      <c r="C651" s="159" t="s">
        <v>1485</v>
      </c>
      <c r="D651" s="159" t="s">
        <v>1539</v>
      </c>
      <c r="E651" s="159" t="s">
        <v>690</v>
      </c>
      <c r="F651" s="159" t="s">
        <v>16</v>
      </c>
      <c r="G651" s="167">
        <v>15</v>
      </c>
      <c r="H651" s="168">
        <v>44540</v>
      </c>
      <c r="I651" s="159"/>
    </row>
    <row r="652" spans="1:9" x14ac:dyDescent="0.25">
      <c r="A652" s="159" t="s">
        <v>1540</v>
      </c>
      <c r="B652" s="159" t="s">
        <v>1173</v>
      </c>
      <c r="C652" s="159" t="s">
        <v>1485</v>
      </c>
      <c r="D652" s="159" t="s">
        <v>1541</v>
      </c>
      <c r="E652" s="159" t="s">
        <v>690</v>
      </c>
      <c r="F652" s="159" t="s">
        <v>16</v>
      </c>
      <c r="G652" s="167">
        <v>60</v>
      </c>
      <c r="H652" s="168">
        <v>44540</v>
      </c>
      <c r="I652" s="159"/>
    </row>
    <row r="653" spans="1:9" x14ac:dyDescent="0.25">
      <c r="A653" s="159" t="s">
        <v>1542</v>
      </c>
      <c r="B653" s="159" t="s">
        <v>1173</v>
      </c>
      <c r="C653" s="159" t="s">
        <v>1485</v>
      </c>
      <c r="D653" s="159" t="s">
        <v>1543</v>
      </c>
      <c r="E653" s="159" t="s">
        <v>690</v>
      </c>
      <c r="F653" s="159" t="s">
        <v>16</v>
      </c>
      <c r="G653" s="167">
        <v>14</v>
      </c>
      <c r="H653" s="168">
        <v>44540</v>
      </c>
      <c r="I653" s="159"/>
    </row>
    <row r="654" spans="1:9" x14ac:dyDescent="0.25">
      <c r="A654" s="159" t="s">
        <v>1544</v>
      </c>
      <c r="B654" s="159" t="s">
        <v>1173</v>
      </c>
      <c r="C654" s="159" t="s">
        <v>1485</v>
      </c>
      <c r="D654" s="159" t="s">
        <v>1545</v>
      </c>
      <c r="E654" s="159" t="s">
        <v>595</v>
      </c>
      <c r="F654" s="159" t="s">
        <v>16</v>
      </c>
      <c r="G654" s="167">
        <v>960</v>
      </c>
      <c r="H654" s="168">
        <v>44540</v>
      </c>
      <c r="I654" s="159"/>
    </row>
    <row r="655" spans="1:9" x14ac:dyDescent="0.25">
      <c r="A655" s="159" t="s">
        <v>1546</v>
      </c>
      <c r="B655" s="159" t="s">
        <v>1173</v>
      </c>
      <c r="C655" s="159" t="s">
        <v>1485</v>
      </c>
      <c r="D655" s="159" t="s">
        <v>1172</v>
      </c>
      <c r="E655" s="159" t="s">
        <v>610</v>
      </c>
      <c r="F655" s="159" t="s">
        <v>16</v>
      </c>
      <c r="G655" s="167">
        <v>570</v>
      </c>
      <c r="H655" s="168">
        <v>44540</v>
      </c>
      <c r="I655" s="159"/>
    </row>
    <row r="656" spans="1:9" x14ac:dyDescent="0.25">
      <c r="A656" s="159" t="s">
        <v>1547</v>
      </c>
      <c r="B656" s="159" t="s">
        <v>1173</v>
      </c>
      <c r="C656" s="159" t="s">
        <v>1485</v>
      </c>
      <c r="D656" s="159" t="s">
        <v>1172</v>
      </c>
      <c r="E656" s="159" t="s">
        <v>595</v>
      </c>
      <c r="F656" s="159" t="s">
        <v>16</v>
      </c>
      <c r="G656" s="167">
        <v>558</v>
      </c>
      <c r="H656" s="168">
        <v>44540</v>
      </c>
      <c r="I656" s="159"/>
    </row>
    <row r="657" spans="1:9" x14ac:dyDescent="0.25">
      <c r="A657" s="159" t="s">
        <v>1548</v>
      </c>
      <c r="B657" s="159" t="s">
        <v>1173</v>
      </c>
      <c r="C657" s="159" t="s">
        <v>1485</v>
      </c>
      <c r="D657" s="159" t="s">
        <v>1172</v>
      </c>
      <c r="E657" s="159" t="s">
        <v>1549</v>
      </c>
      <c r="F657" s="159" t="s">
        <v>16</v>
      </c>
      <c r="G657" s="167">
        <v>118.8</v>
      </c>
      <c r="H657" s="168">
        <v>44540</v>
      </c>
      <c r="I657" s="159"/>
    </row>
    <row r="658" spans="1:9" x14ac:dyDescent="0.25">
      <c r="A658" s="159" t="s">
        <v>1550</v>
      </c>
      <c r="B658" s="159" t="s">
        <v>719</v>
      </c>
      <c r="C658" s="159" t="s">
        <v>1551</v>
      </c>
      <c r="D658" s="159" t="s">
        <v>1552</v>
      </c>
      <c r="E658" s="159" t="s">
        <v>818</v>
      </c>
      <c r="F658" s="159" t="s">
        <v>10</v>
      </c>
      <c r="G658" s="167">
        <v>900</v>
      </c>
      <c r="H658" s="168">
        <v>44540</v>
      </c>
      <c r="I658" s="159"/>
    </row>
    <row r="659" spans="1:9" x14ac:dyDescent="0.25">
      <c r="A659" s="159" t="s">
        <v>1553</v>
      </c>
      <c r="B659" s="159" t="s">
        <v>719</v>
      </c>
      <c r="C659" s="159" t="s">
        <v>1551</v>
      </c>
      <c r="D659" s="159" t="s">
        <v>1552</v>
      </c>
      <c r="E659" s="159" t="s">
        <v>669</v>
      </c>
      <c r="F659" s="159" t="s">
        <v>10</v>
      </c>
      <c r="G659" s="167">
        <v>396</v>
      </c>
      <c r="H659" s="168">
        <v>44540</v>
      </c>
      <c r="I659" s="159"/>
    </row>
    <row r="660" spans="1:9" x14ac:dyDescent="0.25">
      <c r="A660" s="159" t="s">
        <v>1554</v>
      </c>
      <c r="B660" s="159" t="s">
        <v>719</v>
      </c>
      <c r="C660" s="159" t="s">
        <v>1551</v>
      </c>
      <c r="D660" s="159" t="s">
        <v>1552</v>
      </c>
      <c r="E660" s="159" t="s">
        <v>615</v>
      </c>
      <c r="F660" s="159" t="s">
        <v>10</v>
      </c>
      <c r="G660" s="167">
        <v>537</v>
      </c>
      <c r="H660" s="168">
        <v>44540</v>
      </c>
      <c r="I660" s="159"/>
    </row>
    <row r="661" spans="1:9" x14ac:dyDescent="0.25">
      <c r="A661" s="159" t="s">
        <v>1555</v>
      </c>
      <c r="B661" s="159" t="s">
        <v>1557</v>
      </c>
      <c r="C661" s="159" t="s">
        <v>1556</v>
      </c>
      <c r="D661" s="159" t="s">
        <v>1556</v>
      </c>
      <c r="E661" s="159" t="s">
        <v>809</v>
      </c>
      <c r="F661" s="159" t="s">
        <v>800</v>
      </c>
      <c r="G661" s="167">
        <v>4432</v>
      </c>
      <c r="H661" s="168">
        <v>44540</v>
      </c>
      <c r="I661" s="159"/>
    </row>
    <row r="662" spans="1:9" x14ac:dyDescent="0.25">
      <c r="A662" s="159" t="s">
        <v>1558</v>
      </c>
      <c r="B662" s="159" t="s">
        <v>1557</v>
      </c>
      <c r="C662" s="159" t="s">
        <v>1556</v>
      </c>
      <c r="D662" s="159" t="s">
        <v>1556</v>
      </c>
      <c r="E662" s="159" t="s">
        <v>1282</v>
      </c>
      <c r="F662" s="159" t="s">
        <v>800</v>
      </c>
      <c r="G662" s="167">
        <v>6000</v>
      </c>
      <c r="H662" s="168">
        <v>44540</v>
      </c>
      <c r="I662" s="159"/>
    </row>
    <row r="663" spans="1:9" x14ac:dyDescent="0.25">
      <c r="A663" s="159" t="s">
        <v>1559</v>
      </c>
      <c r="B663" s="159" t="s">
        <v>1557</v>
      </c>
      <c r="C663" s="159" t="s">
        <v>1556</v>
      </c>
      <c r="D663" s="159" t="s">
        <v>1556</v>
      </c>
      <c r="E663" s="159" t="s">
        <v>769</v>
      </c>
      <c r="F663" s="159" t="s">
        <v>800</v>
      </c>
      <c r="G663" s="167">
        <v>3300</v>
      </c>
      <c r="H663" s="168">
        <v>44540</v>
      </c>
      <c r="I663" s="159"/>
    </row>
    <row r="664" spans="1:9" x14ac:dyDescent="0.25">
      <c r="A664" s="159" t="s">
        <v>1560</v>
      </c>
      <c r="B664" s="159" t="s">
        <v>1557</v>
      </c>
      <c r="C664" s="159" t="s">
        <v>1556</v>
      </c>
      <c r="D664" s="159" t="s">
        <v>1556</v>
      </c>
      <c r="E664" s="159" t="s">
        <v>603</v>
      </c>
      <c r="F664" s="159" t="s">
        <v>800</v>
      </c>
      <c r="G664" s="167">
        <v>2400</v>
      </c>
      <c r="H664" s="168">
        <v>44540</v>
      </c>
      <c r="I664" s="159"/>
    </row>
    <row r="665" spans="1:9" x14ac:dyDescent="0.25">
      <c r="A665" s="159" t="s">
        <v>1561</v>
      </c>
      <c r="B665" s="159" t="s">
        <v>1564</v>
      </c>
      <c r="C665" s="159" t="s">
        <v>1562</v>
      </c>
      <c r="D665" s="159" t="s">
        <v>1563</v>
      </c>
      <c r="E665" s="159" t="s">
        <v>610</v>
      </c>
      <c r="F665" s="159" t="s">
        <v>16</v>
      </c>
      <c r="G665" s="167">
        <v>2820</v>
      </c>
      <c r="H665" s="168">
        <v>44540</v>
      </c>
      <c r="I665" s="159"/>
    </row>
    <row r="666" spans="1:9" x14ac:dyDescent="0.25">
      <c r="A666" s="159" t="s">
        <v>1565</v>
      </c>
      <c r="B666" s="159" t="s">
        <v>1564</v>
      </c>
      <c r="C666" s="159" t="s">
        <v>1562</v>
      </c>
      <c r="D666" s="159" t="s">
        <v>1563</v>
      </c>
      <c r="E666" s="159" t="s">
        <v>624</v>
      </c>
      <c r="F666" s="159" t="s">
        <v>16</v>
      </c>
      <c r="G666" s="167">
        <v>18000</v>
      </c>
      <c r="H666" s="168">
        <v>44540</v>
      </c>
      <c r="I666" s="159"/>
    </row>
    <row r="667" spans="1:9" x14ac:dyDescent="0.25">
      <c r="A667" s="159" t="s">
        <v>1566</v>
      </c>
      <c r="B667" s="159" t="s">
        <v>1564</v>
      </c>
      <c r="C667" s="159" t="s">
        <v>1562</v>
      </c>
      <c r="D667" s="159" t="s">
        <v>1563</v>
      </c>
      <c r="E667" s="159" t="s">
        <v>615</v>
      </c>
      <c r="F667" s="159" t="s">
        <v>16</v>
      </c>
      <c r="G667" s="167">
        <v>1800</v>
      </c>
      <c r="H667" s="168">
        <v>44540</v>
      </c>
      <c r="I667" s="159"/>
    </row>
    <row r="668" spans="1:9" x14ac:dyDescent="0.25">
      <c r="A668" s="159" t="s">
        <v>1567</v>
      </c>
      <c r="B668" s="159" t="s">
        <v>1564</v>
      </c>
      <c r="C668" s="159" t="s">
        <v>1562</v>
      </c>
      <c r="D668" s="159" t="s">
        <v>1568</v>
      </c>
      <c r="E668" s="159" t="s">
        <v>624</v>
      </c>
      <c r="F668" s="159" t="s">
        <v>16</v>
      </c>
      <c r="G668" s="167">
        <v>28419.599999999999</v>
      </c>
      <c r="H668" s="168">
        <v>44540</v>
      </c>
      <c r="I668" s="159"/>
    </row>
    <row r="669" spans="1:9" x14ac:dyDescent="0.25">
      <c r="A669" s="159" t="s">
        <v>1569</v>
      </c>
      <c r="B669" s="159" t="s">
        <v>1564</v>
      </c>
      <c r="C669" s="159" t="s">
        <v>1562</v>
      </c>
      <c r="D669" s="159" t="s">
        <v>1568</v>
      </c>
      <c r="E669" s="159" t="s">
        <v>624</v>
      </c>
      <c r="F669" s="159" t="s">
        <v>16</v>
      </c>
      <c r="G669" s="167">
        <v>5683.92</v>
      </c>
      <c r="H669" s="168">
        <v>44540</v>
      </c>
      <c r="I669" s="159"/>
    </row>
    <row r="670" spans="1:9" x14ac:dyDescent="0.25">
      <c r="A670" s="159" t="s">
        <v>1570</v>
      </c>
      <c r="B670" s="159" t="s">
        <v>1493</v>
      </c>
      <c r="C670" s="159" t="s">
        <v>1571</v>
      </c>
      <c r="D670" s="159" t="s">
        <v>1572</v>
      </c>
      <c r="E670" s="159" t="s">
        <v>681</v>
      </c>
      <c r="F670" s="159" t="s">
        <v>10</v>
      </c>
      <c r="G670" s="167">
        <v>8838</v>
      </c>
      <c r="H670" s="168">
        <v>44540</v>
      </c>
      <c r="I670" s="159"/>
    </row>
    <row r="671" spans="1:9" x14ac:dyDescent="0.25">
      <c r="A671" s="159" t="s">
        <v>1573</v>
      </c>
      <c r="B671" s="159" t="s">
        <v>1493</v>
      </c>
      <c r="C671" s="159" t="s">
        <v>1571</v>
      </c>
      <c r="D671" s="159" t="s">
        <v>1572</v>
      </c>
      <c r="E671" s="159" t="s">
        <v>681</v>
      </c>
      <c r="F671" s="159" t="s">
        <v>10</v>
      </c>
      <c r="G671" s="167">
        <v>15190</v>
      </c>
      <c r="H671" s="168">
        <v>44540</v>
      </c>
      <c r="I671" s="159"/>
    </row>
    <row r="672" spans="1:9" x14ac:dyDescent="0.25">
      <c r="A672" s="159" t="s">
        <v>1574</v>
      </c>
      <c r="B672" s="159" t="s">
        <v>1493</v>
      </c>
      <c r="C672" s="159" t="s">
        <v>1571</v>
      </c>
      <c r="D672" s="159" t="s">
        <v>1572</v>
      </c>
      <c r="E672" s="159" t="s">
        <v>624</v>
      </c>
      <c r="F672" s="159" t="s">
        <v>10</v>
      </c>
      <c r="G672" s="167">
        <v>420000</v>
      </c>
      <c r="H672" s="168">
        <v>44540</v>
      </c>
      <c r="I672" s="159"/>
    </row>
    <row r="673" spans="1:9" x14ac:dyDescent="0.25">
      <c r="A673" s="159" t="s">
        <v>1575</v>
      </c>
      <c r="B673" s="159" t="s">
        <v>1493</v>
      </c>
      <c r="C673" s="159" t="s">
        <v>1571</v>
      </c>
      <c r="D673" s="159" t="s">
        <v>1572</v>
      </c>
      <c r="E673" s="159" t="s">
        <v>681</v>
      </c>
      <c r="F673" s="159" t="s">
        <v>10</v>
      </c>
      <c r="G673" s="167">
        <v>12000</v>
      </c>
      <c r="H673" s="168">
        <v>44540</v>
      </c>
      <c r="I673" s="159"/>
    </row>
    <row r="674" spans="1:9" x14ac:dyDescent="0.25">
      <c r="A674" s="159" t="s">
        <v>1576</v>
      </c>
      <c r="B674" s="159" t="s">
        <v>1493</v>
      </c>
      <c r="C674" s="159" t="s">
        <v>1571</v>
      </c>
      <c r="D674" s="159" t="s">
        <v>1572</v>
      </c>
      <c r="E674" s="159" t="s">
        <v>681</v>
      </c>
      <c r="F674" s="159" t="s">
        <v>10</v>
      </c>
      <c r="G674" s="167">
        <v>14400</v>
      </c>
      <c r="H674" s="168">
        <v>44540</v>
      </c>
      <c r="I674" s="159"/>
    </row>
    <row r="675" spans="1:9" x14ac:dyDescent="0.25">
      <c r="A675" s="159" t="s">
        <v>1577</v>
      </c>
      <c r="B675" s="159" t="s">
        <v>1580</v>
      </c>
      <c r="C675" s="159" t="s">
        <v>1578</v>
      </c>
      <c r="D675" s="159" t="s">
        <v>1579</v>
      </c>
      <c r="E675" s="159" t="s">
        <v>615</v>
      </c>
      <c r="F675" s="159" t="s">
        <v>33</v>
      </c>
      <c r="G675" s="167">
        <v>2082</v>
      </c>
      <c r="H675" s="168">
        <v>44540</v>
      </c>
      <c r="I675" s="159"/>
    </row>
    <row r="676" spans="1:9" x14ac:dyDescent="0.25">
      <c r="A676" s="159" t="s">
        <v>1581</v>
      </c>
      <c r="B676" s="159" t="s">
        <v>1580</v>
      </c>
      <c r="C676" s="159" t="s">
        <v>1578</v>
      </c>
      <c r="D676" s="159" t="s">
        <v>1579</v>
      </c>
      <c r="E676" s="159" t="s">
        <v>610</v>
      </c>
      <c r="F676" s="159" t="s">
        <v>33</v>
      </c>
      <c r="G676" s="167">
        <v>8520</v>
      </c>
      <c r="H676" s="168">
        <v>44540</v>
      </c>
      <c r="I676" s="159"/>
    </row>
    <row r="677" spans="1:9" x14ac:dyDescent="0.25">
      <c r="A677" s="159" t="s">
        <v>1582</v>
      </c>
      <c r="B677" s="159" t="s">
        <v>719</v>
      </c>
      <c r="C677" s="159" t="s">
        <v>1583</v>
      </c>
      <c r="D677" s="159" t="s">
        <v>1584</v>
      </c>
      <c r="E677" s="159" t="s">
        <v>624</v>
      </c>
      <c r="F677" s="159" t="s">
        <v>33</v>
      </c>
      <c r="G677" s="167">
        <v>40984.199999999997</v>
      </c>
      <c r="H677" s="168">
        <v>44540</v>
      </c>
      <c r="I677" s="159"/>
    </row>
    <row r="678" spans="1:9" x14ac:dyDescent="0.25">
      <c r="A678" s="159" t="s">
        <v>1585</v>
      </c>
      <c r="B678" s="159" t="s">
        <v>719</v>
      </c>
      <c r="C678" s="159" t="s">
        <v>1583</v>
      </c>
      <c r="D678" s="159" t="s">
        <v>1584</v>
      </c>
      <c r="E678" s="159" t="s">
        <v>587</v>
      </c>
      <c r="F678" s="159" t="s">
        <v>33</v>
      </c>
      <c r="G678" s="167">
        <v>27390</v>
      </c>
      <c r="H678" s="168">
        <v>44540</v>
      </c>
      <c r="I678" s="159"/>
    </row>
    <row r="679" spans="1:9" x14ac:dyDescent="0.25">
      <c r="A679" s="159" t="s">
        <v>1586</v>
      </c>
      <c r="B679" s="159" t="s">
        <v>719</v>
      </c>
      <c r="C679" s="159" t="s">
        <v>1583</v>
      </c>
      <c r="D679" s="159" t="s">
        <v>1584</v>
      </c>
      <c r="E679" s="159" t="s">
        <v>624</v>
      </c>
      <c r="F679" s="159" t="s">
        <v>33</v>
      </c>
      <c r="G679" s="167">
        <v>4872.6000000000004</v>
      </c>
      <c r="H679" s="168">
        <v>44540</v>
      </c>
      <c r="I679" s="159"/>
    </row>
    <row r="680" spans="1:9" x14ac:dyDescent="0.25">
      <c r="A680" s="159" t="s">
        <v>1587</v>
      </c>
      <c r="B680" s="159" t="s">
        <v>719</v>
      </c>
      <c r="C680" s="159" t="s">
        <v>1583</v>
      </c>
      <c r="D680" s="159" t="s">
        <v>1584</v>
      </c>
      <c r="E680" s="159" t="s">
        <v>612</v>
      </c>
      <c r="F680" s="159" t="s">
        <v>33</v>
      </c>
      <c r="G680" s="167">
        <v>11404.8</v>
      </c>
      <c r="H680" s="168">
        <v>44540</v>
      </c>
      <c r="I680" s="159"/>
    </row>
    <row r="681" spans="1:9" x14ac:dyDescent="0.25">
      <c r="A681" s="159" t="s">
        <v>1588</v>
      </c>
      <c r="B681" s="159" t="s">
        <v>719</v>
      </c>
      <c r="C681" s="159" t="s">
        <v>1583</v>
      </c>
      <c r="D681" s="159" t="s">
        <v>1584</v>
      </c>
      <c r="E681" s="159" t="s">
        <v>632</v>
      </c>
      <c r="F681" s="159" t="s">
        <v>33</v>
      </c>
      <c r="G681" s="167">
        <v>385</v>
      </c>
      <c r="H681" s="168">
        <v>44540</v>
      </c>
      <c r="I681" s="159"/>
    </row>
    <row r="682" spans="1:9" x14ac:dyDescent="0.25">
      <c r="A682" s="159" t="s">
        <v>1589</v>
      </c>
      <c r="B682" s="159" t="s">
        <v>719</v>
      </c>
      <c r="C682" s="159" t="s">
        <v>1583</v>
      </c>
      <c r="D682" s="159" t="s">
        <v>1584</v>
      </c>
      <c r="E682" s="159" t="s">
        <v>600</v>
      </c>
      <c r="F682" s="159" t="s">
        <v>33</v>
      </c>
      <c r="G682" s="167">
        <v>990</v>
      </c>
      <c r="H682" s="168">
        <v>44540</v>
      </c>
      <c r="I682" s="159"/>
    </row>
    <row r="683" spans="1:9" x14ac:dyDescent="0.25">
      <c r="A683" s="159" t="s">
        <v>1590</v>
      </c>
      <c r="B683" s="159" t="s">
        <v>643</v>
      </c>
      <c r="C683" s="159" t="s">
        <v>1591</v>
      </c>
      <c r="D683" s="159" t="s">
        <v>1592</v>
      </c>
      <c r="E683" s="159" t="s">
        <v>624</v>
      </c>
      <c r="F683" s="159" t="s">
        <v>33</v>
      </c>
      <c r="G683" s="167">
        <v>21000</v>
      </c>
      <c r="H683" s="168">
        <v>44540</v>
      </c>
      <c r="I683" s="159"/>
    </row>
    <row r="684" spans="1:9" x14ac:dyDescent="0.25">
      <c r="A684" s="159" t="s">
        <v>1593</v>
      </c>
      <c r="B684" s="159" t="s">
        <v>643</v>
      </c>
      <c r="C684" s="159" t="s">
        <v>1591</v>
      </c>
      <c r="D684" s="159" t="s">
        <v>1592</v>
      </c>
      <c r="E684" s="159" t="s">
        <v>615</v>
      </c>
      <c r="F684" s="159" t="s">
        <v>33</v>
      </c>
      <c r="G684" s="167">
        <v>1500</v>
      </c>
      <c r="H684" s="168">
        <v>44540</v>
      </c>
      <c r="I684" s="159"/>
    </row>
    <row r="685" spans="1:9" x14ac:dyDescent="0.25">
      <c r="A685" s="159" t="s">
        <v>1594</v>
      </c>
      <c r="B685" s="159" t="s">
        <v>643</v>
      </c>
      <c r="C685" s="159" t="s">
        <v>1591</v>
      </c>
      <c r="D685" s="159" t="s">
        <v>1592</v>
      </c>
      <c r="E685" s="159" t="s">
        <v>610</v>
      </c>
      <c r="F685" s="159" t="s">
        <v>33</v>
      </c>
      <c r="G685" s="167">
        <v>499</v>
      </c>
      <c r="H685" s="168">
        <v>44540</v>
      </c>
      <c r="I685" s="159"/>
    </row>
    <row r="686" spans="1:9" x14ac:dyDescent="0.25">
      <c r="A686" s="159" t="s">
        <v>1595</v>
      </c>
      <c r="B686" s="159" t="s">
        <v>1580</v>
      </c>
      <c r="C686" s="159" t="s">
        <v>1596</v>
      </c>
      <c r="D686" s="159" t="s">
        <v>1597</v>
      </c>
      <c r="E686" s="159" t="s">
        <v>610</v>
      </c>
      <c r="F686" s="159" t="s">
        <v>10</v>
      </c>
      <c r="G686" s="167">
        <v>942</v>
      </c>
      <c r="H686" s="168">
        <v>44540</v>
      </c>
      <c r="I686" s="159"/>
    </row>
    <row r="687" spans="1:9" x14ac:dyDescent="0.25">
      <c r="A687" s="159" t="s">
        <v>1598</v>
      </c>
      <c r="B687" s="159" t="s">
        <v>719</v>
      </c>
      <c r="C687" s="159" t="s">
        <v>1599</v>
      </c>
      <c r="D687" s="159" t="s">
        <v>1600</v>
      </c>
      <c r="E687" s="159" t="s">
        <v>615</v>
      </c>
      <c r="F687" s="159" t="s">
        <v>10</v>
      </c>
      <c r="G687" s="167">
        <v>751</v>
      </c>
      <c r="H687" s="168">
        <v>44540</v>
      </c>
      <c r="I687" s="159"/>
    </row>
    <row r="688" spans="1:9" x14ac:dyDescent="0.25">
      <c r="A688" s="159" t="s">
        <v>1601</v>
      </c>
      <c r="B688" s="159" t="s">
        <v>1457</v>
      </c>
      <c r="C688" s="159" t="s">
        <v>1602</v>
      </c>
      <c r="D688" s="159" t="s">
        <v>1603</v>
      </c>
      <c r="E688" s="159" t="s">
        <v>610</v>
      </c>
      <c r="F688" s="159" t="s">
        <v>16</v>
      </c>
      <c r="G688" s="167">
        <v>619</v>
      </c>
      <c r="H688" s="168">
        <v>44540</v>
      </c>
      <c r="I688" s="159"/>
    </row>
    <row r="689" spans="1:9" x14ac:dyDescent="0.25">
      <c r="A689" s="159" t="s">
        <v>1604</v>
      </c>
      <c r="B689" s="159" t="s">
        <v>1173</v>
      </c>
      <c r="C689" s="159" t="s">
        <v>1605</v>
      </c>
      <c r="D689" s="159" t="s">
        <v>1606</v>
      </c>
      <c r="E689" s="159" t="s">
        <v>621</v>
      </c>
      <c r="F689" s="159" t="s">
        <v>33</v>
      </c>
      <c r="G689" s="167">
        <v>5161</v>
      </c>
      <c r="H689" s="168">
        <v>44540</v>
      </c>
      <c r="I689" s="159"/>
    </row>
    <row r="690" spans="1:9" x14ac:dyDescent="0.25">
      <c r="A690" s="159" t="s">
        <v>1607</v>
      </c>
      <c r="B690" s="159" t="s">
        <v>1173</v>
      </c>
      <c r="C690" s="159" t="s">
        <v>1605</v>
      </c>
      <c r="D690" s="159" t="s">
        <v>1606</v>
      </c>
      <c r="E690" s="159" t="s">
        <v>610</v>
      </c>
      <c r="F690" s="159" t="s">
        <v>33</v>
      </c>
      <c r="G690" s="167">
        <v>3150</v>
      </c>
      <c r="H690" s="168">
        <v>44540</v>
      </c>
      <c r="I690" s="159"/>
    </row>
    <row r="691" spans="1:9" x14ac:dyDescent="0.25">
      <c r="A691" s="159" t="s">
        <v>1608</v>
      </c>
      <c r="B691" s="159" t="s">
        <v>1173</v>
      </c>
      <c r="C691" s="159" t="s">
        <v>1605</v>
      </c>
      <c r="D691" s="159" t="s">
        <v>1606</v>
      </c>
      <c r="E691" s="159" t="s">
        <v>595</v>
      </c>
      <c r="F691" s="159" t="s">
        <v>33</v>
      </c>
      <c r="G691" s="167">
        <v>147900</v>
      </c>
      <c r="H691" s="168">
        <v>44540</v>
      </c>
      <c r="I691" s="159"/>
    </row>
    <row r="692" spans="1:9" x14ac:dyDescent="0.25">
      <c r="A692" s="159" t="s">
        <v>1609</v>
      </c>
      <c r="B692" s="159" t="s">
        <v>1173</v>
      </c>
      <c r="C692" s="159" t="s">
        <v>1605</v>
      </c>
      <c r="D692" s="159" t="s">
        <v>1606</v>
      </c>
      <c r="E692" s="159" t="s">
        <v>913</v>
      </c>
      <c r="F692" s="159" t="s">
        <v>33</v>
      </c>
      <c r="G692" s="167">
        <v>10500</v>
      </c>
      <c r="H692" s="168">
        <v>44540</v>
      </c>
      <c r="I692" s="159"/>
    </row>
    <row r="693" spans="1:9" x14ac:dyDescent="0.25">
      <c r="A693" s="159" t="s">
        <v>1610</v>
      </c>
      <c r="B693" s="159" t="s">
        <v>1173</v>
      </c>
      <c r="C693" s="159" t="s">
        <v>1605</v>
      </c>
      <c r="D693" s="159" t="s">
        <v>1606</v>
      </c>
      <c r="E693" s="159" t="s">
        <v>612</v>
      </c>
      <c r="F693" s="159" t="s">
        <v>33</v>
      </c>
      <c r="G693" s="167">
        <v>24600</v>
      </c>
      <c r="H693" s="168">
        <v>44540</v>
      </c>
      <c r="I693" s="159"/>
    </row>
    <row r="694" spans="1:9" x14ac:dyDescent="0.25">
      <c r="A694" s="159" t="s">
        <v>1611</v>
      </c>
      <c r="B694" s="159" t="s">
        <v>1173</v>
      </c>
      <c r="C694" s="159" t="s">
        <v>1605</v>
      </c>
      <c r="D694" s="159" t="s">
        <v>1606</v>
      </c>
      <c r="E694" s="159" t="s">
        <v>615</v>
      </c>
      <c r="F694" s="159" t="s">
        <v>33</v>
      </c>
      <c r="G694" s="167">
        <v>27000</v>
      </c>
      <c r="H694" s="168">
        <v>44540</v>
      </c>
      <c r="I694" s="159"/>
    </row>
    <row r="695" spans="1:9" x14ac:dyDescent="0.25">
      <c r="A695" s="159" t="s">
        <v>1612</v>
      </c>
      <c r="B695" s="159" t="s">
        <v>637</v>
      </c>
      <c r="C695" s="159" t="s">
        <v>1613</v>
      </c>
      <c r="D695" s="159" t="s">
        <v>1614</v>
      </c>
      <c r="E695" s="159" t="s">
        <v>587</v>
      </c>
      <c r="F695" s="159" t="s">
        <v>16</v>
      </c>
      <c r="G695" s="167">
        <v>13440</v>
      </c>
      <c r="H695" s="168">
        <v>44540</v>
      </c>
      <c r="I695" s="159"/>
    </row>
    <row r="696" spans="1:9" x14ac:dyDescent="0.25">
      <c r="A696" s="159" t="s">
        <v>1615</v>
      </c>
      <c r="B696" s="159" t="s">
        <v>637</v>
      </c>
      <c r="C696" s="159" t="s">
        <v>1613</v>
      </c>
      <c r="D696" s="159" t="s">
        <v>1614</v>
      </c>
      <c r="E696" s="159" t="s">
        <v>612</v>
      </c>
      <c r="F696" s="159" t="s">
        <v>16</v>
      </c>
      <c r="G696" s="167">
        <v>129000</v>
      </c>
      <c r="H696" s="168">
        <v>44540</v>
      </c>
      <c r="I696" s="159"/>
    </row>
    <row r="697" spans="1:9" x14ac:dyDescent="0.25">
      <c r="A697" s="159" t="s">
        <v>1616</v>
      </c>
      <c r="B697" s="159" t="s">
        <v>637</v>
      </c>
      <c r="C697" s="159" t="s">
        <v>1613</v>
      </c>
      <c r="D697" s="159" t="s">
        <v>1614</v>
      </c>
      <c r="E697" s="159" t="s">
        <v>624</v>
      </c>
      <c r="F697" s="159" t="s">
        <v>16</v>
      </c>
      <c r="G697" s="167">
        <v>167700</v>
      </c>
      <c r="H697" s="168">
        <v>44540</v>
      </c>
      <c r="I697" s="159"/>
    </row>
    <row r="698" spans="1:9" x14ac:dyDescent="0.25">
      <c r="A698" s="159" t="s">
        <v>1617</v>
      </c>
      <c r="B698" s="159" t="s">
        <v>637</v>
      </c>
      <c r="C698" s="159" t="s">
        <v>1613</v>
      </c>
      <c r="D698" s="159" t="s">
        <v>1614</v>
      </c>
      <c r="E698" s="159" t="s">
        <v>587</v>
      </c>
      <c r="F698" s="159" t="s">
        <v>16</v>
      </c>
      <c r="G698" s="167">
        <v>21600</v>
      </c>
      <c r="H698" s="168">
        <v>44540</v>
      </c>
      <c r="I698" s="159"/>
    </row>
    <row r="699" spans="1:9" x14ac:dyDescent="0.25">
      <c r="A699" s="159" t="s">
        <v>1618</v>
      </c>
      <c r="B699" s="159" t="s">
        <v>853</v>
      </c>
      <c r="C699" s="159" t="s">
        <v>1619</v>
      </c>
      <c r="D699" s="159" t="s">
        <v>1620</v>
      </c>
      <c r="E699" s="159" t="s">
        <v>1020</v>
      </c>
      <c r="F699" s="159" t="s">
        <v>30</v>
      </c>
      <c r="G699" s="167">
        <v>1979</v>
      </c>
      <c r="H699" s="168">
        <v>44540</v>
      </c>
      <c r="I699" s="159"/>
    </row>
    <row r="700" spans="1:9" x14ac:dyDescent="0.25">
      <c r="A700" s="159" t="s">
        <v>1621</v>
      </c>
      <c r="B700" s="159" t="s">
        <v>1623</v>
      </c>
      <c r="C700" s="159" t="s">
        <v>1619</v>
      </c>
      <c r="D700" s="159" t="s">
        <v>1622</v>
      </c>
      <c r="E700" s="159" t="s">
        <v>624</v>
      </c>
      <c r="F700" s="159" t="s">
        <v>30</v>
      </c>
      <c r="G700" s="167">
        <v>15000</v>
      </c>
      <c r="H700" s="168">
        <v>44540</v>
      </c>
      <c r="I700" s="159"/>
    </row>
    <row r="701" spans="1:9" x14ac:dyDescent="0.25">
      <c r="A701" s="159" t="s">
        <v>1624</v>
      </c>
      <c r="B701" s="159" t="s">
        <v>1325</v>
      </c>
      <c r="C701" s="159" t="s">
        <v>1619</v>
      </c>
      <c r="D701" s="159" t="s">
        <v>1625</v>
      </c>
      <c r="E701" s="159" t="s">
        <v>624</v>
      </c>
      <c r="F701" s="159" t="s">
        <v>30</v>
      </c>
      <c r="G701" s="167">
        <v>12000</v>
      </c>
      <c r="H701" s="168">
        <v>44540</v>
      </c>
      <c r="I701" s="159"/>
    </row>
    <row r="702" spans="1:9" x14ac:dyDescent="0.25">
      <c r="A702" s="159" t="s">
        <v>1626</v>
      </c>
      <c r="B702" s="159" t="s">
        <v>1325</v>
      </c>
      <c r="C702" s="159" t="s">
        <v>1619</v>
      </c>
      <c r="D702" s="159" t="s">
        <v>1625</v>
      </c>
      <c r="E702" s="159" t="s">
        <v>610</v>
      </c>
      <c r="F702" s="159" t="s">
        <v>30</v>
      </c>
      <c r="G702" s="167">
        <v>2400</v>
      </c>
      <c r="H702" s="168">
        <v>44540</v>
      </c>
      <c r="I702" s="159"/>
    </row>
    <row r="703" spans="1:9" x14ac:dyDescent="0.25">
      <c r="A703" s="159" t="s">
        <v>1627</v>
      </c>
      <c r="B703" s="159" t="s">
        <v>1325</v>
      </c>
      <c r="C703" s="159" t="s">
        <v>1619</v>
      </c>
      <c r="D703" s="159" t="s">
        <v>1625</v>
      </c>
      <c r="E703" s="159" t="s">
        <v>615</v>
      </c>
      <c r="F703" s="159" t="s">
        <v>30</v>
      </c>
      <c r="G703" s="167">
        <v>2160</v>
      </c>
      <c r="H703" s="168">
        <v>44540</v>
      </c>
      <c r="I703" s="159"/>
    </row>
    <row r="704" spans="1:9" x14ac:dyDescent="0.25">
      <c r="A704" s="159" t="s">
        <v>1628</v>
      </c>
      <c r="B704" s="159" t="s">
        <v>661</v>
      </c>
      <c r="C704" s="159" t="s">
        <v>1619</v>
      </c>
      <c r="D704" s="159" t="s">
        <v>1629</v>
      </c>
      <c r="E704" s="159" t="s">
        <v>624</v>
      </c>
      <c r="F704" s="159" t="s">
        <v>30</v>
      </c>
      <c r="G704" s="167">
        <v>3371</v>
      </c>
      <c r="H704" s="168">
        <v>44540</v>
      </c>
      <c r="I704" s="159"/>
    </row>
    <row r="705" spans="1:9" x14ac:dyDescent="0.25">
      <c r="A705" s="159" t="s">
        <v>1630</v>
      </c>
      <c r="B705" s="159" t="s">
        <v>1325</v>
      </c>
      <c r="C705" s="159" t="s">
        <v>1619</v>
      </c>
      <c r="D705" s="159" t="s">
        <v>1631</v>
      </c>
      <c r="E705" s="159" t="s">
        <v>595</v>
      </c>
      <c r="F705" s="159" t="s">
        <v>30</v>
      </c>
      <c r="G705" s="167">
        <v>15000</v>
      </c>
      <c r="H705" s="168">
        <v>44540</v>
      </c>
      <c r="I705" s="159"/>
    </row>
    <row r="706" spans="1:9" x14ac:dyDescent="0.25">
      <c r="A706" s="159" t="s">
        <v>1632</v>
      </c>
      <c r="B706" s="159" t="s">
        <v>661</v>
      </c>
      <c r="C706" s="159" t="s">
        <v>1619</v>
      </c>
      <c r="D706" s="159" t="s">
        <v>1629</v>
      </c>
      <c r="E706" s="159" t="s">
        <v>587</v>
      </c>
      <c r="F706" s="159" t="s">
        <v>30</v>
      </c>
      <c r="G706" s="167">
        <v>32400</v>
      </c>
      <c r="H706" s="168">
        <v>44540</v>
      </c>
      <c r="I706" s="159"/>
    </row>
    <row r="707" spans="1:9" x14ac:dyDescent="0.25">
      <c r="A707" s="159" t="s">
        <v>1633</v>
      </c>
      <c r="B707" s="159" t="s">
        <v>661</v>
      </c>
      <c r="C707" s="159" t="s">
        <v>1619</v>
      </c>
      <c r="D707" s="159" t="s">
        <v>1634</v>
      </c>
      <c r="E707" s="159" t="s">
        <v>769</v>
      </c>
      <c r="F707" s="159" t="s">
        <v>30</v>
      </c>
      <c r="G707" s="167">
        <v>6600</v>
      </c>
      <c r="H707" s="168">
        <v>44540</v>
      </c>
      <c r="I707" s="159"/>
    </row>
    <row r="708" spans="1:9" x14ac:dyDescent="0.25">
      <c r="A708" s="159" t="s">
        <v>1635</v>
      </c>
      <c r="B708" s="159" t="s">
        <v>719</v>
      </c>
      <c r="C708" s="159" t="s">
        <v>1636</v>
      </c>
      <c r="D708" s="159" t="s">
        <v>1637</v>
      </c>
      <c r="E708" s="159" t="s">
        <v>610</v>
      </c>
      <c r="F708" s="159" t="s">
        <v>53</v>
      </c>
      <c r="G708" s="167">
        <v>2479.8000000000002</v>
      </c>
      <c r="H708" s="168">
        <v>44540</v>
      </c>
      <c r="I708" s="159"/>
    </row>
    <row r="709" spans="1:9" x14ac:dyDescent="0.25">
      <c r="A709" s="159" t="s">
        <v>1638</v>
      </c>
      <c r="B709" s="159" t="s">
        <v>719</v>
      </c>
      <c r="C709" s="159" t="s">
        <v>1636</v>
      </c>
      <c r="D709" s="159" t="s">
        <v>1639</v>
      </c>
      <c r="E709" s="159" t="s">
        <v>913</v>
      </c>
      <c r="F709" s="159" t="s">
        <v>33</v>
      </c>
      <c r="G709" s="167">
        <v>6900</v>
      </c>
      <c r="H709" s="168">
        <v>44540</v>
      </c>
      <c r="I709" s="159"/>
    </row>
    <row r="710" spans="1:9" x14ac:dyDescent="0.25">
      <c r="A710" s="159" t="s">
        <v>1640</v>
      </c>
      <c r="B710" s="159" t="s">
        <v>719</v>
      </c>
      <c r="C710" s="159" t="s">
        <v>1636</v>
      </c>
      <c r="D710" s="159" t="s">
        <v>1637</v>
      </c>
      <c r="E710" s="159" t="s">
        <v>640</v>
      </c>
      <c r="F710" s="159" t="s">
        <v>53</v>
      </c>
      <c r="G710" s="167">
        <v>10383</v>
      </c>
      <c r="H710" s="168">
        <v>44540</v>
      </c>
      <c r="I710" s="159"/>
    </row>
    <row r="711" spans="1:9" x14ac:dyDescent="0.25">
      <c r="A711" s="159" t="s">
        <v>1641</v>
      </c>
      <c r="B711" s="159" t="s">
        <v>719</v>
      </c>
      <c r="C711" s="159" t="s">
        <v>1636</v>
      </c>
      <c r="D711" s="159" t="s">
        <v>1639</v>
      </c>
      <c r="E711" s="159" t="s">
        <v>624</v>
      </c>
      <c r="F711" s="159" t="s">
        <v>33</v>
      </c>
      <c r="G711" s="167">
        <v>4500</v>
      </c>
      <c r="H711" s="168">
        <v>44540</v>
      </c>
      <c r="I711" s="159"/>
    </row>
    <row r="712" spans="1:9" x14ac:dyDescent="0.25">
      <c r="A712" s="159" t="s">
        <v>1642</v>
      </c>
      <c r="B712" s="159" t="s">
        <v>719</v>
      </c>
      <c r="C712" s="159" t="s">
        <v>1636</v>
      </c>
      <c r="D712" s="159" t="s">
        <v>1639</v>
      </c>
      <c r="E712" s="159" t="s">
        <v>615</v>
      </c>
      <c r="F712" s="159" t="s">
        <v>33</v>
      </c>
      <c r="G712" s="167">
        <v>1071</v>
      </c>
      <c r="H712" s="168">
        <v>44540</v>
      </c>
      <c r="I712" s="159"/>
    </row>
    <row r="713" spans="1:9" x14ac:dyDescent="0.25">
      <c r="A713" s="159" t="s">
        <v>1643</v>
      </c>
      <c r="B713" s="159" t="s">
        <v>719</v>
      </c>
      <c r="C713" s="159" t="s">
        <v>1636</v>
      </c>
      <c r="D713" s="159" t="s">
        <v>1639</v>
      </c>
      <c r="E713" s="159" t="s">
        <v>621</v>
      </c>
      <c r="F713" s="159" t="s">
        <v>33</v>
      </c>
      <c r="G713" s="167">
        <v>19800</v>
      </c>
      <c r="H713" s="168">
        <v>44540</v>
      </c>
      <c r="I713" s="159"/>
    </row>
    <row r="714" spans="1:9" x14ac:dyDescent="0.25">
      <c r="A714" s="159" t="s">
        <v>1644</v>
      </c>
      <c r="B714" s="159" t="s">
        <v>719</v>
      </c>
      <c r="C714" s="159" t="s">
        <v>1636</v>
      </c>
      <c r="D714" s="159" t="s">
        <v>1639</v>
      </c>
      <c r="E714" s="159" t="s">
        <v>600</v>
      </c>
      <c r="F714" s="159" t="s">
        <v>33</v>
      </c>
      <c r="G714" s="167">
        <v>9000</v>
      </c>
      <c r="H714" s="168">
        <v>44540</v>
      </c>
      <c r="I714" s="159"/>
    </row>
    <row r="715" spans="1:9" x14ac:dyDescent="0.25">
      <c r="A715" s="159" t="s">
        <v>1645</v>
      </c>
      <c r="B715" s="159" t="s">
        <v>719</v>
      </c>
      <c r="C715" s="159" t="s">
        <v>1636</v>
      </c>
      <c r="D715" s="159" t="s">
        <v>1646</v>
      </c>
      <c r="E715" s="159" t="s">
        <v>624</v>
      </c>
      <c r="F715" s="159" t="s">
        <v>53</v>
      </c>
      <c r="G715" s="167">
        <v>13800</v>
      </c>
      <c r="H715" s="168">
        <v>44540</v>
      </c>
      <c r="I715" s="159"/>
    </row>
    <row r="716" spans="1:9" x14ac:dyDescent="0.25">
      <c r="A716" s="159" t="s">
        <v>1647</v>
      </c>
      <c r="B716" s="159" t="s">
        <v>719</v>
      </c>
      <c r="C716" s="159" t="s">
        <v>1636</v>
      </c>
      <c r="D716" s="159" t="s">
        <v>1646</v>
      </c>
      <c r="E716" s="159" t="s">
        <v>640</v>
      </c>
      <c r="F716" s="159" t="s">
        <v>53</v>
      </c>
      <c r="G716" s="167">
        <v>3600</v>
      </c>
      <c r="H716" s="168">
        <v>44540</v>
      </c>
      <c r="I716" s="159"/>
    </row>
    <row r="717" spans="1:9" x14ac:dyDescent="0.25">
      <c r="A717" s="159" t="s">
        <v>1648</v>
      </c>
      <c r="B717" s="159" t="s">
        <v>719</v>
      </c>
      <c r="C717" s="159" t="s">
        <v>1636</v>
      </c>
      <c r="D717" s="159" t="s">
        <v>1649</v>
      </c>
      <c r="E717" s="159" t="s">
        <v>913</v>
      </c>
      <c r="F717" s="159" t="s">
        <v>16</v>
      </c>
      <c r="G717" s="167">
        <v>5400</v>
      </c>
      <c r="H717" s="168">
        <v>44540</v>
      </c>
      <c r="I717" s="159"/>
    </row>
    <row r="718" spans="1:9" x14ac:dyDescent="0.25">
      <c r="A718" s="159" t="s">
        <v>1650</v>
      </c>
      <c r="B718" s="159" t="s">
        <v>719</v>
      </c>
      <c r="C718" s="159" t="s">
        <v>1636</v>
      </c>
      <c r="D718" s="159" t="s">
        <v>1651</v>
      </c>
      <c r="E718" s="159" t="s">
        <v>600</v>
      </c>
      <c r="F718" s="159" t="s">
        <v>53</v>
      </c>
      <c r="G718" s="167">
        <v>254</v>
      </c>
      <c r="H718" s="168">
        <v>44540</v>
      </c>
      <c r="I718" s="159"/>
    </row>
    <row r="719" spans="1:9" x14ac:dyDescent="0.25">
      <c r="A719" s="159" t="s">
        <v>1652</v>
      </c>
      <c r="B719" s="159" t="s">
        <v>719</v>
      </c>
      <c r="C719" s="159" t="s">
        <v>1636</v>
      </c>
      <c r="D719" s="159" t="s">
        <v>1646</v>
      </c>
      <c r="E719" s="159" t="s">
        <v>610</v>
      </c>
      <c r="F719" s="159" t="s">
        <v>53</v>
      </c>
      <c r="G719" s="167">
        <v>527</v>
      </c>
      <c r="H719" s="168">
        <v>44540</v>
      </c>
      <c r="I719" s="159"/>
    </row>
    <row r="720" spans="1:9" x14ac:dyDescent="0.25">
      <c r="A720" s="159" t="s">
        <v>1653</v>
      </c>
      <c r="B720" s="159" t="s">
        <v>719</v>
      </c>
      <c r="C720" s="159" t="s">
        <v>1636</v>
      </c>
      <c r="D720" s="159" t="s">
        <v>1637</v>
      </c>
      <c r="E720" s="159" t="s">
        <v>600</v>
      </c>
      <c r="F720" s="159" t="s">
        <v>53</v>
      </c>
      <c r="G720" s="167">
        <v>75</v>
      </c>
      <c r="H720" s="168">
        <v>44540</v>
      </c>
      <c r="I720" s="159"/>
    </row>
    <row r="721" spans="1:9" x14ac:dyDescent="0.25">
      <c r="A721" s="159" t="s">
        <v>1654</v>
      </c>
      <c r="B721" s="159" t="s">
        <v>719</v>
      </c>
      <c r="C721" s="159" t="s">
        <v>1636</v>
      </c>
      <c r="D721" s="159" t="s">
        <v>1637</v>
      </c>
      <c r="E721" s="159" t="s">
        <v>610</v>
      </c>
      <c r="F721" s="159" t="s">
        <v>53</v>
      </c>
      <c r="G721" s="167">
        <v>78</v>
      </c>
      <c r="H721" s="168">
        <v>44540</v>
      </c>
      <c r="I721" s="159"/>
    </row>
    <row r="722" spans="1:9" x14ac:dyDescent="0.25">
      <c r="A722" s="159" t="s">
        <v>1655</v>
      </c>
      <c r="B722" s="159" t="s">
        <v>719</v>
      </c>
      <c r="C722" s="159" t="s">
        <v>1636</v>
      </c>
      <c r="D722" s="159" t="s">
        <v>1639</v>
      </c>
      <c r="E722" s="159" t="s">
        <v>627</v>
      </c>
      <c r="F722" s="159" t="s">
        <v>33</v>
      </c>
      <c r="G722" s="167">
        <v>85</v>
      </c>
      <c r="H722" s="168">
        <v>44540</v>
      </c>
      <c r="I722" s="159"/>
    </row>
    <row r="723" spans="1:9" x14ac:dyDescent="0.25">
      <c r="A723" s="159" t="s">
        <v>1656</v>
      </c>
      <c r="B723" s="159" t="s">
        <v>719</v>
      </c>
      <c r="C723" s="159" t="s">
        <v>1636</v>
      </c>
      <c r="D723" s="159" t="s">
        <v>1639</v>
      </c>
      <c r="E723" s="159" t="s">
        <v>610</v>
      </c>
      <c r="F723" s="159" t="s">
        <v>33</v>
      </c>
      <c r="G723" s="167">
        <v>389</v>
      </c>
      <c r="H723" s="168">
        <v>44540</v>
      </c>
      <c r="I723" s="159"/>
    </row>
    <row r="724" spans="1:9" x14ac:dyDescent="0.25">
      <c r="A724" s="159" t="s">
        <v>1657</v>
      </c>
      <c r="B724" s="159" t="s">
        <v>719</v>
      </c>
      <c r="C724" s="159" t="s">
        <v>1636</v>
      </c>
      <c r="D724" s="159" t="s">
        <v>1639</v>
      </c>
      <c r="E724" s="159" t="s">
        <v>600</v>
      </c>
      <c r="F724" s="159" t="s">
        <v>33</v>
      </c>
      <c r="G724" s="167">
        <v>34</v>
      </c>
      <c r="H724" s="168">
        <v>44540</v>
      </c>
      <c r="I724" s="159"/>
    </row>
    <row r="725" spans="1:9" x14ac:dyDescent="0.25">
      <c r="A725" s="159" t="s">
        <v>1658</v>
      </c>
      <c r="B725" s="159" t="s">
        <v>661</v>
      </c>
      <c r="C725" s="159" t="s">
        <v>1659</v>
      </c>
      <c r="D725" s="159" t="s">
        <v>1660</v>
      </c>
      <c r="E725" s="159" t="s">
        <v>587</v>
      </c>
      <c r="F725" s="159" t="s">
        <v>10</v>
      </c>
      <c r="G725" s="167">
        <v>50400</v>
      </c>
      <c r="H725" s="168">
        <v>44540</v>
      </c>
      <c r="I725" s="159"/>
    </row>
    <row r="726" spans="1:9" x14ac:dyDescent="0.25">
      <c r="A726" s="159" t="s">
        <v>1661</v>
      </c>
      <c r="B726" s="159" t="s">
        <v>661</v>
      </c>
      <c r="C726" s="159" t="s">
        <v>1659</v>
      </c>
      <c r="D726" s="159" t="s">
        <v>1660</v>
      </c>
      <c r="E726" s="159" t="s">
        <v>640</v>
      </c>
      <c r="F726" s="159" t="s">
        <v>10</v>
      </c>
      <c r="G726" s="167">
        <v>51</v>
      </c>
      <c r="H726" s="168">
        <v>44540</v>
      </c>
      <c r="I726" s="159"/>
    </row>
    <row r="727" spans="1:9" x14ac:dyDescent="0.25">
      <c r="A727" s="159" t="s">
        <v>1662</v>
      </c>
      <c r="B727" s="159" t="s">
        <v>661</v>
      </c>
      <c r="C727" s="159" t="s">
        <v>1659</v>
      </c>
      <c r="D727" s="159" t="s">
        <v>1660</v>
      </c>
      <c r="E727" s="159" t="s">
        <v>632</v>
      </c>
      <c r="F727" s="159" t="s">
        <v>10</v>
      </c>
      <c r="G727" s="167">
        <v>350</v>
      </c>
      <c r="H727" s="168">
        <v>44540</v>
      </c>
      <c r="I727" s="159"/>
    </row>
    <row r="728" spans="1:9" x14ac:dyDescent="0.25">
      <c r="A728" s="159" t="s">
        <v>1663</v>
      </c>
      <c r="B728" s="159" t="s">
        <v>719</v>
      </c>
      <c r="C728" s="159" t="s">
        <v>1664</v>
      </c>
      <c r="D728" s="159" t="s">
        <v>1665</v>
      </c>
      <c r="E728" s="159" t="s">
        <v>624</v>
      </c>
      <c r="F728" s="159" t="s">
        <v>16</v>
      </c>
      <c r="G728" s="167">
        <v>16200</v>
      </c>
      <c r="H728" s="168">
        <v>44540</v>
      </c>
      <c r="I728" s="159"/>
    </row>
    <row r="729" spans="1:9" x14ac:dyDescent="0.25">
      <c r="A729" s="159" t="s">
        <v>1666</v>
      </c>
      <c r="B729" s="159" t="s">
        <v>719</v>
      </c>
      <c r="C729" s="159" t="s">
        <v>1664</v>
      </c>
      <c r="D729" s="159" t="s">
        <v>1667</v>
      </c>
      <c r="E729" s="159" t="s">
        <v>913</v>
      </c>
      <c r="F729" s="159" t="s">
        <v>16</v>
      </c>
      <c r="G729" s="167">
        <v>9960</v>
      </c>
      <c r="H729" s="168">
        <v>44540</v>
      </c>
      <c r="I729" s="159"/>
    </row>
    <row r="730" spans="1:9" x14ac:dyDescent="0.25">
      <c r="A730" s="159" t="s">
        <v>1668</v>
      </c>
      <c r="B730" s="159" t="s">
        <v>719</v>
      </c>
      <c r="C730" s="159" t="s">
        <v>1664</v>
      </c>
      <c r="D730" s="159" t="s">
        <v>1665</v>
      </c>
      <c r="E730" s="159" t="s">
        <v>669</v>
      </c>
      <c r="F730" s="159" t="s">
        <v>16</v>
      </c>
      <c r="G730" s="167">
        <v>863</v>
      </c>
      <c r="H730" s="168">
        <v>44540</v>
      </c>
      <c r="I730" s="159"/>
    </row>
    <row r="731" spans="1:9" x14ac:dyDescent="0.25">
      <c r="A731" s="159" t="s">
        <v>1669</v>
      </c>
      <c r="B731" s="159" t="s">
        <v>719</v>
      </c>
      <c r="C731" s="159" t="s">
        <v>1670</v>
      </c>
      <c r="D731" s="159" t="s">
        <v>1671</v>
      </c>
      <c r="E731" s="159" t="s">
        <v>632</v>
      </c>
      <c r="F731" s="159" t="s">
        <v>10</v>
      </c>
      <c r="G731" s="167">
        <v>886</v>
      </c>
      <c r="H731" s="168">
        <v>44540</v>
      </c>
      <c r="I731" s="159"/>
    </row>
    <row r="732" spans="1:9" x14ac:dyDescent="0.25">
      <c r="A732" s="159" t="s">
        <v>1672</v>
      </c>
      <c r="B732" s="159" t="s">
        <v>719</v>
      </c>
      <c r="C732" s="159" t="s">
        <v>1670</v>
      </c>
      <c r="D732" s="159" t="s">
        <v>1671</v>
      </c>
      <c r="E732" s="159" t="s">
        <v>600</v>
      </c>
      <c r="F732" s="159" t="s">
        <v>10</v>
      </c>
      <c r="G732" s="167">
        <v>108</v>
      </c>
      <c r="H732" s="168">
        <v>44540</v>
      </c>
      <c r="I732" s="159"/>
    </row>
    <row r="733" spans="1:9" x14ac:dyDescent="0.25">
      <c r="A733" s="159" t="s">
        <v>1673</v>
      </c>
      <c r="B733" s="159" t="s">
        <v>1676</v>
      </c>
      <c r="C733" s="159" t="s">
        <v>1674</v>
      </c>
      <c r="D733" s="159" t="s">
        <v>1675</v>
      </c>
      <c r="E733" s="159" t="s">
        <v>612</v>
      </c>
      <c r="F733" s="159" t="s">
        <v>16</v>
      </c>
      <c r="G733" s="167">
        <v>37800</v>
      </c>
      <c r="H733" s="168">
        <v>44540</v>
      </c>
      <c r="I733" s="159"/>
    </row>
    <row r="734" spans="1:9" x14ac:dyDescent="0.25">
      <c r="A734" s="159" t="s">
        <v>1677</v>
      </c>
      <c r="B734" s="159" t="s">
        <v>1676</v>
      </c>
      <c r="C734" s="159" t="s">
        <v>1674</v>
      </c>
      <c r="D734" s="159" t="s">
        <v>1675</v>
      </c>
      <c r="E734" s="159" t="s">
        <v>587</v>
      </c>
      <c r="F734" s="159" t="s">
        <v>16</v>
      </c>
      <c r="G734" s="167">
        <v>14400</v>
      </c>
      <c r="H734" s="168">
        <v>44540</v>
      </c>
      <c r="I734" s="159"/>
    </row>
    <row r="735" spans="1:9" x14ac:dyDescent="0.25">
      <c r="A735" s="159" t="s">
        <v>1678</v>
      </c>
      <c r="B735" s="159" t="s">
        <v>719</v>
      </c>
      <c r="C735" s="159" t="s">
        <v>1679</v>
      </c>
      <c r="D735" s="159" t="s">
        <v>1680</v>
      </c>
      <c r="E735" s="159" t="s">
        <v>624</v>
      </c>
      <c r="F735" s="159" t="s">
        <v>16</v>
      </c>
      <c r="G735" s="167">
        <v>42000</v>
      </c>
      <c r="H735" s="168">
        <v>44540</v>
      </c>
      <c r="I735" s="159"/>
    </row>
    <row r="736" spans="1:9" x14ac:dyDescent="0.25">
      <c r="A736" s="159" t="s">
        <v>1681</v>
      </c>
      <c r="B736" s="159" t="s">
        <v>1167</v>
      </c>
      <c r="C736" s="159" t="s">
        <v>1682</v>
      </c>
      <c r="D736" s="159" t="s">
        <v>1683</v>
      </c>
      <c r="E736" s="159" t="s">
        <v>669</v>
      </c>
      <c r="F736" s="159" t="s">
        <v>53</v>
      </c>
      <c r="G736" s="167">
        <v>3445</v>
      </c>
      <c r="H736" s="168">
        <v>44540</v>
      </c>
      <c r="I736" s="159"/>
    </row>
    <row r="737" spans="1:9" x14ac:dyDescent="0.25">
      <c r="A737" s="159" t="s">
        <v>1684</v>
      </c>
      <c r="B737" s="159" t="s">
        <v>1167</v>
      </c>
      <c r="C737" s="159" t="s">
        <v>1682</v>
      </c>
      <c r="D737" s="159" t="s">
        <v>1683</v>
      </c>
      <c r="E737" s="159" t="s">
        <v>587</v>
      </c>
      <c r="F737" s="159" t="s">
        <v>53</v>
      </c>
      <c r="G737" s="167">
        <v>39000</v>
      </c>
      <c r="H737" s="168">
        <v>44540</v>
      </c>
      <c r="I737" s="159"/>
    </row>
    <row r="738" spans="1:9" x14ac:dyDescent="0.25">
      <c r="A738" s="159" t="s">
        <v>1685</v>
      </c>
      <c r="B738" s="159" t="s">
        <v>1167</v>
      </c>
      <c r="C738" s="159" t="s">
        <v>1682</v>
      </c>
      <c r="D738" s="159" t="s">
        <v>1683</v>
      </c>
      <c r="E738" s="159" t="s">
        <v>769</v>
      </c>
      <c r="F738" s="159" t="s">
        <v>53</v>
      </c>
      <c r="G738" s="167">
        <v>21600</v>
      </c>
      <c r="H738" s="168">
        <v>44540</v>
      </c>
      <c r="I738" s="159"/>
    </row>
    <row r="739" spans="1:9" x14ac:dyDescent="0.25">
      <c r="A739" s="159" t="s">
        <v>1686</v>
      </c>
      <c r="B739" s="159" t="s">
        <v>1167</v>
      </c>
      <c r="C739" s="159" t="s">
        <v>1682</v>
      </c>
      <c r="D739" s="159" t="s">
        <v>1683</v>
      </c>
      <c r="E739" s="159" t="s">
        <v>690</v>
      </c>
      <c r="F739" s="159" t="s">
        <v>53</v>
      </c>
      <c r="G739" s="167">
        <v>165</v>
      </c>
      <c r="H739" s="168">
        <v>44540</v>
      </c>
      <c r="I739" s="159"/>
    </row>
    <row r="740" spans="1:9" x14ac:dyDescent="0.25">
      <c r="A740" s="159" t="s">
        <v>1687</v>
      </c>
      <c r="B740" s="159" t="s">
        <v>588</v>
      </c>
      <c r="C740" s="159" t="s">
        <v>1688</v>
      </c>
      <c r="D740" s="159" t="s">
        <v>1689</v>
      </c>
      <c r="E740" s="159" t="s">
        <v>600</v>
      </c>
      <c r="F740" s="159" t="s">
        <v>10</v>
      </c>
      <c r="G740" s="167">
        <v>1263</v>
      </c>
      <c r="H740" s="168">
        <v>44540</v>
      </c>
      <c r="I740" s="159"/>
    </row>
    <row r="741" spans="1:9" x14ac:dyDescent="0.25">
      <c r="A741" s="159" t="s">
        <v>1690</v>
      </c>
      <c r="B741" s="159" t="s">
        <v>588</v>
      </c>
      <c r="C741" s="159" t="s">
        <v>1688</v>
      </c>
      <c r="D741" s="159" t="s">
        <v>1689</v>
      </c>
      <c r="E741" s="159" t="s">
        <v>600</v>
      </c>
      <c r="F741" s="159" t="s">
        <v>10</v>
      </c>
      <c r="G741" s="167">
        <v>11277</v>
      </c>
      <c r="H741" s="168">
        <v>44540</v>
      </c>
      <c r="I741" s="159"/>
    </row>
    <row r="742" spans="1:9" x14ac:dyDescent="0.25">
      <c r="A742" s="159" t="s">
        <v>1691</v>
      </c>
      <c r="B742" s="159" t="s">
        <v>588</v>
      </c>
      <c r="C742" s="159" t="s">
        <v>1688</v>
      </c>
      <c r="D742" s="159" t="s">
        <v>1689</v>
      </c>
      <c r="E742" s="159" t="s">
        <v>600</v>
      </c>
      <c r="F742" s="159" t="s">
        <v>10</v>
      </c>
      <c r="G742" s="167">
        <v>8135</v>
      </c>
      <c r="H742" s="168">
        <v>44540</v>
      </c>
      <c r="I742" s="159"/>
    </row>
    <row r="743" spans="1:9" x14ac:dyDescent="0.25">
      <c r="A743" s="159" t="s">
        <v>1692</v>
      </c>
      <c r="B743" s="159" t="s">
        <v>588</v>
      </c>
      <c r="C743" s="159" t="s">
        <v>1688</v>
      </c>
      <c r="D743" s="159" t="s">
        <v>1689</v>
      </c>
      <c r="E743" s="159" t="s">
        <v>621</v>
      </c>
      <c r="F743" s="159" t="s">
        <v>10</v>
      </c>
      <c r="G743" s="167">
        <v>30000</v>
      </c>
      <c r="H743" s="168">
        <v>44540</v>
      </c>
      <c r="I743" s="159"/>
    </row>
    <row r="744" spans="1:9" x14ac:dyDescent="0.25">
      <c r="A744" s="159" t="s">
        <v>1693</v>
      </c>
      <c r="B744" s="159" t="s">
        <v>588</v>
      </c>
      <c r="C744" s="159" t="s">
        <v>1688</v>
      </c>
      <c r="D744" s="159" t="s">
        <v>1689</v>
      </c>
      <c r="E744" s="159" t="s">
        <v>610</v>
      </c>
      <c r="F744" s="159" t="s">
        <v>10</v>
      </c>
      <c r="G744" s="167">
        <v>9000</v>
      </c>
      <c r="H744" s="168">
        <v>44540</v>
      </c>
      <c r="I744" s="159"/>
    </row>
    <row r="745" spans="1:9" x14ac:dyDescent="0.25">
      <c r="A745" s="159" t="s">
        <v>1694</v>
      </c>
      <c r="B745" s="159" t="s">
        <v>588</v>
      </c>
      <c r="C745" s="159" t="s">
        <v>1688</v>
      </c>
      <c r="D745" s="159" t="s">
        <v>1689</v>
      </c>
      <c r="E745" s="159" t="s">
        <v>632</v>
      </c>
      <c r="F745" s="159" t="s">
        <v>10</v>
      </c>
      <c r="G745" s="167">
        <v>300</v>
      </c>
      <c r="H745" s="168">
        <v>44540</v>
      </c>
      <c r="I745" s="159"/>
    </row>
    <row r="746" spans="1:9" x14ac:dyDescent="0.25">
      <c r="A746" s="159" t="s">
        <v>1695</v>
      </c>
      <c r="B746" s="159" t="s">
        <v>588</v>
      </c>
      <c r="C746" s="159" t="s">
        <v>1688</v>
      </c>
      <c r="D746" s="159" t="s">
        <v>1689</v>
      </c>
      <c r="E746" s="159" t="s">
        <v>600</v>
      </c>
      <c r="F746" s="159" t="s">
        <v>10</v>
      </c>
      <c r="G746" s="167">
        <v>180</v>
      </c>
      <c r="H746" s="168">
        <v>44540</v>
      </c>
      <c r="I746" s="159"/>
    </row>
    <row r="747" spans="1:9" x14ac:dyDescent="0.25">
      <c r="A747" s="159" t="s">
        <v>1696</v>
      </c>
      <c r="B747" s="159" t="s">
        <v>1152</v>
      </c>
      <c r="C747" s="159" t="s">
        <v>1697</v>
      </c>
      <c r="D747" s="159" t="s">
        <v>1698</v>
      </c>
      <c r="E747" s="159" t="s">
        <v>913</v>
      </c>
      <c r="F747" s="159" t="s">
        <v>30</v>
      </c>
      <c r="G747" s="167">
        <v>12728</v>
      </c>
      <c r="H747" s="168">
        <v>44540</v>
      </c>
      <c r="I747" s="159"/>
    </row>
    <row r="748" spans="1:9" x14ac:dyDescent="0.25">
      <c r="A748" s="159" t="s">
        <v>1699</v>
      </c>
      <c r="B748" s="159" t="s">
        <v>661</v>
      </c>
      <c r="C748" s="159" t="s">
        <v>1700</v>
      </c>
      <c r="D748" s="159" t="s">
        <v>1701</v>
      </c>
      <c r="E748" s="159" t="s">
        <v>1020</v>
      </c>
      <c r="F748" s="159" t="s">
        <v>800</v>
      </c>
      <c r="G748" s="167">
        <v>14994</v>
      </c>
      <c r="H748" s="168">
        <v>44540</v>
      </c>
      <c r="I748" s="159"/>
    </row>
    <row r="749" spans="1:9" x14ac:dyDescent="0.25">
      <c r="A749" s="159" t="s">
        <v>1702</v>
      </c>
      <c r="B749" s="159" t="s">
        <v>661</v>
      </c>
      <c r="C749" s="159" t="s">
        <v>1700</v>
      </c>
      <c r="D749" s="159" t="s">
        <v>1701</v>
      </c>
      <c r="E749" s="159" t="s">
        <v>1020</v>
      </c>
      <c r="F749" s="159" t="s">
        <v>800</v>
      </c>
      <c r="G749" s="167">
        <v>14564</v>
      </c>
      <c r="H749" s="168">
        <v>44540</v>
      </c>
      <c r="I749" s="159"/>
    </row>
    <row r="750" spans="1:9" x14ac:dyDescent="0.25">
      <c r="A750" s="159" t="s">
        <v>1703</v>
      </c>
      <c r="B750" s="159" t="s">
        <v>661</v>
      </c>
      <c r="C750" s="159" t="s">
        <v>1700</v>
      </c>
      <c r="D750" s="159" t="s">
        <v>1701</v>
      </c>
      <c r="E750" s="159" t="s">
        <v>1020</v>
      </c>
      <c r="F750" s="159" t="s">
        <v>800</v>
      </c>
      <c r="G750" s="167">
        <v>7200</v>
      </c>
      <c r="H750" s="168">
        <v>44540</v>
      </c>
      <c r="I750" s="159"/>
    </row>
    <row r="751" spans="1:9" x14ac:dyDescent="0.25">
      <c r="A751" s="159" t="s">
        <v>1704</v>
      </c>
      <c r="B751" s="159" t="s">
        <v>661</v>
      </c>
      <c r="C751" s="159" t="s">
        <v>1700</v>
      </c>
      <c r="D751" s="159" t="s">
        <v>1701</v>
      </c>
      <c r="E751" s="159" t="s">
        <v>624</v>
      </c>
      <c r="F751" s="159" t="s">
        <v>800</v>
      </c>
      <c r="G751" s="167">
        <v>15000</v>
      </c>
      <c r="H751" s="168">
        <v>44540</v>
      </c>
      <c r="I751" s="159"/>
    </row>
    <row r="752" spans="1:9" x14ac:dyDescent="0.25">
      <c r="A752" s="159" t="s">
        <v>1705</v>
      </c>
      <c r="B752" s="159" t="s">
        <v>661</v>
      </c>
      <c r="C752" s="159" t="s">
        <v>1700</v>
      </c>
      <c r="D752" s="159" t="s">
        <v>1701</v>
      </c>
      <c r="E752" s="159" t="s">
        <v>627</v>
      </c>
      <c r="F752" s="159" t="s">
        <v>800</v>
      </c>
      <c r="G752" s="167">
        <v>18000</v>
      </c>
      <c r="H752" s="168">
        <v>44540</v>
      </c>
      <c r="I752" s="159"/>
    </row>
    <row r="753" spans="1:9" x14ac:dyDescent="0.25">
      <c r="A753" s="159" t="s">
        <v>1706</v>
      </c>
      <c r="B753" s="159" t="s">
        <v>661</v>
      </c>
      <c r="C753" s="159" t="s">
        <v>1700</v>
      </c>
      <c r="D753" s="159" t="s">
        <v>1701</v>
      </c>
      <c r="E753" s="159" t="s">
        <v>769</v>
      </c>
      <c r="F753" s="159" t="s">
        <v>800</v>
      </c>
      <c r="G753" s="167">
        <v>37440</v>
      </c>
      <c r="H753" s="168">
        <v>44540</v>
      </c>
      <c r="I753" s="159"/>
    </row>
    <row r="754" spans="1:9" x14ac:dyDescent="0.25">
      <c r="A754" s="159" t="s">
        <v>1707</v>
      </c>
      <c r="B754" s="159" t="s">
        <v>661</v>
      </c>
      <c r="C754" s="159" t="s">
        <v>1700</v>
      </c>
      <c r="D754" s="159" t="s">
        <v>1701</v>
      </c>
      <c r="E754" s="159" t="s">
        <v>612</v>
      </c>
      <c r="F754" s="159" t="s">
        <v>800</v>
      </c>
      <c r="G754" s="167">
        <v>2700</v>
      </c>
      <c r="H754" s="168">
        <v>44540</v>
      </c>
      <c r="I754" s="159"/>
    </row>
    <row r="755" spans="1:9" x14ac:dyDescent="0.25">
      <c r="A755" s="159" t="s">
        <v>1708</v>
      </c>
      <c r="B755" s="159" t="s">
        <v>643</v>
      </c>
      <c r="C755" s="159" t="s">
        <v>1709</v>
      </c>
      <c r="D755" s="159" t="s">
        <v>1710</v>
      </c>
      <c r="E755" s="159" t="s">
        <v>610</v>
      </c>
      <c r="F755" s="159" t="s">
        <v>10</v>
      </c>
      <c r="G755" s="167">
        <v>2001</v>
      </c>
      <c r="H755" s="168">
        <v>44540</v>
      </c>
      <c r="I755" s="159"/>
    </row>
    <row r="756" spans="1:9" x14ac:dyDescent="0.25">
      <c r="A756" s="159" t="s">
        <v>1711</v>
      </c>
      <c r="B756" s="159" t="s">
        <v>643</v>
      </c>
      <c r="C756" s="159" t="s">
        <v>1709</v>
      </c>
      <c r="D756" s="159" t="s">
        <v>1710</v>
      </c>
      <c r="E756" s="159" t="s">
        <v>587</v>
      </c>
      <c r="F756" s="159" t="s">
        <v>10</v>
      </c>
      <c r="G756" s="167">
        <v>15000</v>
      </c>
      <c r="H756" s="168">
        <v>44540</v>
      </c>
      <c r="I756" s="159"/>
    </row>
    <row r="757" spans="1:9" x14ac:dyDescent="0.25">
      <c r="A757" s="159" t="s">
        <v>1712</v>
      </c>
      <c r="B757" s="159" t="s">
        <v>643</v>
      </c>
      <c r="C757" s="159" t="s">
        <v>1709</v>
      </c>
      <c r="D757" s="159" t="s">
        <v>1710</v>
      </c>
      <c r="E757" s="159" t="s">
        <v>587</v>
      </c>
      <c r="F757" s="159" t="s">
        <v>10</v>
      </c>
      <c r="G757" s="167">
        <v>21000</v>
      </c>
      <c r="H757" s="168">
        <v>44540</v>
      </c>
      <c r="I757" s="159"/>
    </row>
    <row r="758" spans="1:9" x14ac:dyDescent="0.25">
      <c r="A758" s="159" t="s">
        <v>1713</v>
      </c>
      <c r="B758" s="159" t="s">
        <v>643</v>
      </c>
      <c r="C758" s="159" t="s">
        <v>1709</v>
      </c>
      <c r="D758" s="159" t="s">
        <v>1710</v>
      </c>
      <c r="E758" s="159" t="s">
        <v>818</v>
      </c>
      <c r="F758" s="159" t="s">
        <v>10</v>
      </c>
      <c r="G758" s="167">
        <v>12000</v>
      </c>
      <c r="H758" s="168">
        <v>44540</v>
      </c>
      <c r="I758" s="159"/>
    </row>
    <row r="759" spans="1:9" x14ac:dyDescent="0.25">
      <c r="A759" s="159" t="s">
        <v>1714</v>
      </c>
      <c r="B759" s="159" t="s">
        <v>643</v>
      </c>
      <c r="C759" s="159" t="s">
        <v>1709</v>
      </c>
      <c r="D759" s="159" t="s">
        <v>1710</v>
      </c>
      <c r="E759" s="159" t="s">
        <v>587</v>
      </c>
      <c r="F759" s="159" t="s">
        <v>10</v>
      </c>
      <c r="G759" s="167">
        <v>72000</v>
      </c>
      <c r="H759" s="168">
        <v>44540</v>
      </c>
      <c r="I759" s="159"/>
    </row>
    <row r="760" spans="1:9" x14ac:dyDescent="0.25">
      <c r="A760" s="159" t="s">
        <v>1715</v>
      </c>
      <c r="B760" s="159" t="s">
        <v>643</v>
      </c>
      <c r="C760" s="159" t="s">
        <v>1716</v>
      </c>
      <c r="D760" s="159" t="s">
        <v>1717</v>
      </c>
      <c r="E760" s="159" t="s">
        <v>587</v>
      </c>
      <c r="F760" s="159" t="s">
        <v>16</v>
      </c>
      <c r="G760" s="167">
        <v>72000</v>
      </c>
      <c r="H760" s="168">
        <v>44540</v>
      </c>
      <c r="I760" s="159"/>
    </row>
    <row r="761" spans="1:9" x14ac:dyDescent="0.25">
      <c r="A761" s="159" t="s">
        <v>1718</v>
      </c>
      <c r="B761" s="159" t="s">
        <v>643</v>
      </c>
      <c r="C761" s="159" t="s">
        <v>1716</v>
      </c>
      <c r="D761" s="159" t="s">
        <v>1717</v>
      </c>
      <c r="E761" s="159" t="s">
        <v>669</v>
      </c>
      <c r="F761" s="159" t="s">
        <v>16</v>
      </c>
      <c r="G761" s="167">
        <v>57000</v>
      </c>
      <c r="H761" s="168">
        <v>44540</v>
      </c>
      <c r="I761" s="159"/>
    </row>
    <row r="762" spans="1:9" x14ac:dyDescent="0.25">
      <c r="A762" s="159" t="s">
        <v>1719</v>
      </c>
      <c r="B762" s="159" t="s">
        <v>643</v>
      </c>
      <c r="C762" s="159" t="s">
        <v>1716</v>
      </c>
      <c r="D762" s="159" t="s">
        <v>1717</v>
      </c>
      <c r="E762" s="159" t="s">
        <v>612</v>
      </c>
      <c r="F762" s="159" t="s">
        <v>16</v>
      </c>
      <c r="G762" s="167">
        <v>36600</v>
      </c>
      <c r="H762" s="168">
        <v>44540</v>
      </c>
      <c r="I762" s="159"/>
    </row>
    <row r="763" spans="1:9" x14ac:dyDescent="0.25">
      <c r="A763" s="159" t="s">
        <v>1720</v>
      </c>
      <c r="B763" s="159" t="s">
        <v>643</v>
      </c>
      <c r="C763" s="159" t="s">
        <v>1716</v>
      </c>
      <c r="D763" s="159" t="s">
        <v>1717</v>
      </c>
      <c r="E763" s="159" t="s">
        <v>621</v>
      </c>
      <c r="F763" s="159" t="s">
        <v>16</v>
      </c>
      <c r="G763" s="167">
        <v>13500</v>
      </c>
      <c r="H763" s="168">
        <v>44540</v>
      </c>
      <c r="I763" s="159"/>
    </row>
    <row r="764" spans="1:9" x14ac:dyDescent="0.25">
      <c r="A764" s="159" t="s">
        <v>1721</v>
      </c>
      <c r="B764" s="159" t="s">
        <v>643</v>
      </c>
      <c r="C764" s="159" t="s">
        <v>1716</v>
      </c>
      <c r="D764" s="159" t="s">
        <v>1717</v>
      </c>
      <c r="E764" s="159" t="s">
        <v>612</v>
      </c>
      <c r="F764" s="159" t="s">
        <v>16</v>
      </c>
      <c r="G764" s="167">
        <v>34200</v>
      </c>
      <c r="H764" s="168">
        <v>44540</v>
      </c>
      <c r="I764" s="159"/>
    </row>
    <row r="765" spans="1:9" x14ac:dyDescent="0.25">
      <c r="A765" s="159" t="s">
        <v>1722</v>
      </c>
      <c r="B765" s="159" t="s">
        <v>643</v>
      </c>
      <c r="C765" s="159" t="s">
        <v>1716</v>
      </c>
      <c r="D765" s="159" t="s">
        <v>1717</v>
      </c>
      <c r="E765" s="159" t="s">
        <v>595</v>
      </c>
      <c r="F765" s="159" t="s">
        <v>16</v>
      </c>
      <c r="G765" s="167">
        <v>24600</v>
      </c>
      <c r="H765" s="168">
        <v>44540</v>
      </c>
      <c r="I765" s="159"/>
    </row>
    <row r="766" spans="1:9" x14ac:dyDescent="0.25">
      <c r="A766" s="159" t="s">
        <v>1723</v>
      </c>
      <c r="B766" s="159" t="s">
        <v>643</v>
      </c>
      <c r="C766" s="159" t="s">
        <v>1716</v>
      </c>
      <c r="D766" s="159" t="s">
        <v>1724</v>
      </c>
      <c r="E766" s="159" t="s">
        <v>688</v>
      </c>
      <c r="F766" s="159" t="s">
        <v>16</v>
      </c>
      <c r="G766" s="167">
        <v>117603</v>
      </c>
      <c r="H766" s="168">
        <v>44540</v>
      </c>
      <c r="I766" s="159"/>
    </row>
    <row r="767" spans="1:9" x14ac:dyDescent="0.25">
      <c r="A767" s="159" t="s">
        <v>1725</v>
      </c>
      <c r="B767" s="159" t="s">
        <v>643</v>
      </c>
      <c r="C767" s="159" t="s">
        <v>1716</v>
      </c>
      <c r="D767" s="159" t="s">
        <v>1724</v>
      </c>
      <c r="E767" s="159" t="s">
        <v>612</v>
      </c>
      <c r="F767" s="159" t="s">
        <v>16</v>
      </c>
      <c r="G767" s="167">
        <v>70980</v>
      </c>
      <c r="H767" s="168">
        <v>44540</v>
      </c>
      <c r="I767" s="159"/>
    </row>
    <row r="768" spans="1:9" x14ac:dyDescent="0.25">
      <c r="A768" s="159" t="s">
        <v>1726</v>
      </c>
      <c r="B768" s="159" t="s">
        <v>643</v>
      </c>
      <c r="C768" s="159" t="s">
        <v>1716</v>
      </c>
      <c r="D768" s="159" t="s">
        <v>1724</v>
      </c>
      <c r="E768" s="159" t="s">
        <v>688</v>
      </c>
      <c r="F768" s="159" t="s">
        <v>16</v>
      </c>
      <c r="G768" s="167">
        <v>8451</v>
      </c>
      <c r="H768" s="168">
        <v>44540</v>
      </c>
      <c r="I768" s="159"/>
    </row>
    <row r="769" spans="1:9" x14ac:dyDescent="0.25">
      <c r="A769" s="159" t="s">
        <v>1727</v>
      </c>
      <c r="B769" s="159" t="s">
        <v>643</v>
      </c>
      <c r="C769" s="159" t="s">
        <v>1716</v>
      </c>
      <c r="D769" s="159" t="s">
        <v>1724</v>
      </c>
      <c r="E769" s="159" t="s">
        <v>621</v>
      </c>
      <c r="F769" s="159" t="s">
        <v>16</v>
      </c>
      <c r="G769" s="167">
        <v>4200</v>
      </c>
      <c r="H769" s="168">
        <v>44540</v>
      </c>
      <c r="I769" s="159"/>
    </row>
    <row r="770" spans="1:9" x14ac:dyDescent="0.25">
      <c r="A770" s="159" t="s">
        <v>1728</v>
      </c>
      <c r="B770" s="159" t="s">
        <v>643</v>
      </c>
      <c r="C770" s="159" t="s">
        <v>1716</v>
      </c>
      <c r="D770" s="159" t="s">
        <v>1724</v>
      </c>
      <c r="E770" s="159" t="s">
        <v>600</v>
      </c>
      <c r="F770" s="159" t="s">
        <v>16</v>
      </c>
      <c r="G770" s="167">
        <v>54600</v>
      </c>
      <c r="H770" s="168">
        <v>44540</v>
      </c>
      <c r="I770" s="159"/>
    </row>
    <row r="771" spans="1:9" x14ac:dyDescent="0.25">
      <c r="A771" s="159" t="s">
        <v>1729</v>
      </c>
      <c r="B771" s="159" t="s">
        <v>643</v>
      </c>
      <c r="C771" s="159" t="s">
        <v>1716</v>
      </c>
      <c r="D771" s="159" t="s">
        <v>1717</v>
      </c>
      <c r="E771" s="159" t="s">
        <v>610</v>
      </c>
      <c r="F771" s="159" t="s">
        <v>16</v>
      </c>
      <c r="G771" s="167">
        <v>4500</v>
      </c>
      <c r="H771" s="168">
        <v>44540</v>
      </c>
      <c r="I771" s="159"/>
    </row>
    <row r="772" spans="1:9" x14ac:dyDescent="0.25">
      <c r="A772" s="159" t="s">
        <v>1730</v>
      </c>
      <c r="B772" s="159" t="s">
        <v>643</v>
      </c>
      <c r="C772" s="159" t="s">
        <v>1716</v>
      </c>
      <c r="D772" s="159" t="s">
        <v>1717</v>
      </c>
      <c r="E772" s="159" t="s">
        <v>640</v>
      </c>
      <c r="F772" s="159" t="s">
        <v>16</v>
      </c>
      <c r="G772" s="167">
        <v>4200</v>
      </c>
      <c r="H772" s="168">
        <v>44540</v>
      </c>
      <c r="I772" s="159"/>
    </row>
    <row r="773" spans="1:9" x14ac:dyDescent="0.25">
      <c r="A773" s="159" t="s">
        <v>1731</v>
      </c>
      <c r="B773" s="159" t="s">
        <v>643</v>
      </c>
      <c r="C773" s="159" t="s">
        <v>1716</v>
      </c>
      <c r="D773" s="159" t="s">
        <v>1724</v>
      </c>
      <c r="E773" s="159" t="s">
        <v>669</v>
      </c>
      <c r="F773" s="159" t="s">
        <v>16</v>
      </c>
      <c r="G773" s="167">
        <v>25784</v>
      </c>
      <c r="H773" s="168">
        <v>44540</v>
      </c>
      <c r="I773" s="159"/>
    </row>
    <row r="774" spans="1:9" x14ac:dyDescent="0.25">
      <c r="A774" s="159" t="s">
        <v>1732</v>
      </c>
      <c r="B774" s="159" t="s">
        <v>643</v>
      </c>
      <c r="C774" s="159" t="s">
        <v>1716</v>
      </c>
      <c r="D774" s="159" t="s">
        <v>1724</v>
      </c>
      <c r="E774" s="159" t="s">
        <v>587</v>
      </c>
      <c r="F774" s="159" t="s">
        <v>16</v>
      </c>
      <c r="G774" s="167">
        <v>27313</v>
      </c>
      <c r="H774" s="168">
        <v>44540</v>
      </c>
      <c r="I774" s="159"/>
    </row>
    <row r="775" spans="1:9" x14ac:dyDescent="0.25">
      <c r="A775" s="159" t="s">
        <v>1733</v>
      </c>
      <c r="B775" s="159" t="s">
        <v>719</v>
      </c>
      <c r="C775" s="159" t="s">
        <v>1734</v>
      </c>
      <c r="D775" s="159" t="s">
        <v>1735</v>
      </c>
      <c r="E775" s="159" t="s">
        <v>624</v>
      </c>
      <c r="F775" s="159" t="s">
        <v>33</v>
      </c>
      <c r="G775" s="167">
        <v>21224</v>
      </c>
      <c r="H775" s="168">
        <v>44540</v>
      </c>
      <c r="I775" s="159"/>
    </row>
    <row r="776" spans="1:9" x14ac:dyDescent="0.25">
      <c r="A776" s="159" t="s">
        <v>1736</v>
      </c>
      <c r="B776" s="159" t="s">
        <v>1580</v>
      </c>
      <c r="C776" s="159" t="s">
        <v>1737</v>
      </c>
      <c r="D776" s="159" t="s">
        <v>1738</v>
      </c>
      <c r="E776" s="159" t="s">
        <v>621</v>
      </c>
      <c r="F776" s="159" t="s">
        <v>30</v>
      </c>
      <c r="G776" s="167">
        <v>73</v>
      </c>
      <c r="H776" s="168">
        <v>44540</v>
      </c>
      <c r="I776" s="159"/>
    </row>
    <row r="777" spans="1:9" x14ac:dyDescent="0.25">
      <c r="A777" s="159" t="s">
        <v>1739</v>
      </c>
      <c r="B777" s="159" t="s">
        <v>643</v>
      </c>
      <c r="C777" s="159" t="s">
        <v>1740</v>
      </c>
      <c r="D777" s="159" t="s">
        <v>1741</v>
      </c>
      <c r="E777" s="159" t="s">
        <v>624</v>
      </c>
      <c r="F777" s="159" t="s">
        <v>10</v>
      </c>
      <c r="G777" s="167">
        <v>365082.33</v>
      </c>
      <c r="H777" s="168">
        <v>44540</v>
      </c>
      <c r="I777" s="159"/>
    </row>
    <row r="778" spans="1:9" x14ac:dyDescent="0.25">
      <c r="A778" s="159" t="s">
        <v>1742</v>
      </c>
      <c r="B778" s="159" t="s">
        <v>1580</v>
      </c>
      <c r="C778" s="159" t="s">
        <v>1743</v>
      </c>
      <c r="D778" s="159" t="s">
        <v>1744</v>
      </c>
      <c r="E778" s="159" t="s">
        <v>610</v>
      </c>
      <c r="F778" s="159" t="s">
        <v>10</v>
      </c>
      <c r="G778" s="167">
        <v>114</v>
      </c>
      <c r="H778" s="168">
        <v>44540</v>
      </c>
      <c r="I778" s="159"/>
    </row>
    <row r="779" spans="1:9" x14ac:dyDescent="0.25">
      <c r="A779" s="159" t="s">
        <v>1745</v>
      </c>
      <c r="B779" s="159" t="s">
        <v>643</v>
      </c>
      <c r="C779" s="159" t="s">
        <v>1746</v>
      </c>
      <c r="D779" s="159" t="s">
        <v>1747</v>
      </c>
      <c r="E779" s="159" t="s">
        <v>610</v>
      </c>
      <c r="F779" s="159" t="s">
        <v>30</v>
      </c>
      <c r="G779" s="167">
        <v>3300</v>
      </c>
      <c r="H779" s="168">
        <v>44540</v>
      </c>
      <c r="I779" s="159"/>
    </row>
    <row r="780" spans="1:9" x14ac:dyDescent="0.25">
      <c r="A780" s="159" t="s">
        <v>1748</v>
      </c>
      <c r="B780" s="159" t="s">
        <v>643</v>
      </c>
      <c r="C780" s="159" t="s">
        <v>1746</v>
      </c>
      <c r="D780" s="159" t="s">
        <v>1747</v>
      </c>
      <c r="E780" s="159" t="s">
        <v>640</v>
      </c>
      <c r="F780" s="159" t="s">
        <v>30</v>
      </c>
      <c r="G780" s="167">
        <v>3153</v>
      </c>
      <c r="H780" s="168">
        <v>44540</v>
      </c>
      <c r="I780" s="159"/>
    </row>
    <row r="781" spans="1:9" x14ac:dyDescent="0.25">
      <c r="A781" s="159" t="s">
        <v>1749</v>
      </c>
      <c r="B781" s="159" t="s">
        <v>643</v>
      </c>
      <c r="C781" s="159" t="s">
        <v>1746</v>
      </c>
      <c r="D781" s="159" t="s">
        <v>1747</v>
      </c>
      <c r="E781" s="159" t="s">
        <v>624</v>
      </c>
      <c r="F781" s="159" t="s">
        <v>30</v>
      </c>
      <c r="G781" s="167">
        <v>60000</v>
      </c>
      <c r="H781" s="168">
        <v>44540</v>
      </c>
      <c r="I781" s="159"/>
    </row>
    <row r="782" spans="1:9" x14ac:dyDescent="0.25">
      <c r="A782" s="159" t="s">
        <v>1750</v>
      </c>
      <c r="B782" s="159" t="s">
        <v>643</v>
      </c>
      <c r="C782" s="159" t="s">
        <v>1746</v>
      </c>
      <c r="D782" s="159" t="s">
        <v>1747</v>
      </c>
      <c r="E782" s="159" t="s">
        <v>624</v>
      </c>
      <c r="F782" s="159" t="s">
        <v>30</v>
      </c>
      <c r="G782" s="167">
        <v>21000</v>
      </c>
      <c r="H782" s="168">
        <v>44540</v>
      </c>
      <c r="I782" s="159"/>
    </row>
    <row r="783" spans="1:9" x14ac:dyDescent="0.25">
      <c r="A783" s="159" t="s">
        <v>1751</v>
      </c>
      <c r="B783" s="159" t="s">
        <v>643</v>
      </c>
      <c r="C783" s="159" t="s">
        <v>1746</v>
      </c>
      <c r="D783" s="159" t="s">
        <v>1747</v>
      </c>
      <c r="E783" s="159" t="s">
        <v>598</v>
      </c>
      <c r="F783" s="159" t="s">
        <v>30</v>
      </c>
      <c r="G783" s="167">
        <v>360</v>
      </c>
      <c r="H783" s="168">
        <v>44540</v>
      </c>
      <c r="I783" s="159"/>
    </row>
    <row r="784" spans="1:9" x14ac:dyDescent="0.25">
      <c r="A784" s="159" t="s">
        <v>1752</v>
      </c>
      <c r="B784" s="159" t="s">
        <v>643</v>
      </c>
      <c r="C784" s="159" t="s">
        <v>1746</v>
      </c>
      <c r="D784" s="159" t="s">
        <v>1747</v>
      </c>
      <c r="E784" s="159" t="s">
        <v>600</v>
      </c>
      <c r="F784" s="159" t="s">
        <v>30</v>
      </c>
      <c r="G784" s="167">
        <v>600</v>
      </c>
      <c r="H784" s="168">
        <v>44540</v>
      </c>
      <c r="I784" s="159"/>
    </row>
    <row r="785" spans="1:9" x14ac:dyDescent="0.25">
      <c r="A785" s="159" t="s">
        <v>1753</v>
      </c>
      <c r="B785" s="159" t="s">
        <v>719</v>
      </c>
      <c r="C785" s="159" t="s">
        <v>1754</v>
      </c>
      <c r="D785" s="159" t="s">
        <v>1755</v>
      </c>
      <c r="E785" s="159" t="s">
        <v>600</v>
      </c>
      <c r="F785" s="159" t="s">
        <v>10</v>
      </c>
      <c r="G785" s="167">
        <v>4011</v>
      </c>
      <c r="H785" s="168">
        <v>44540</v>
      </c>
      <c r="I785" s="159"/>
    </row>
    <row r="786" spans="1:9" x14ac:dyDescent="0.25">
      <c r="A786" s="159" t="s">
        <v>1756</v>
      </c>
      <c r="B786" s="159" t="s">
        <v>1580</v>
      </c>
      <c r="C786" s="159" t="s">
        <v>1754</v>
      </c>
      <c r="D786" s="159" t="s">
        <v>1757</v>
      </c>
      <c r="E786" s="159" t="s">
        <v>621</v>
      </c>
      <c r="F786" s="159" t="s">
        <v>10</v>
      </c>
      <c r="G786" s="167">
        <v>1451</v>
      </c>
      <c r="H786" s="168">
        <v>44540</v>
      </c>
      <c r="I786" s="159"/>
    </row>
    <row r="787" spans="1:9" x14ac:dyDescent="0.25">
      <c r="A787" s="159" t="s">
        <v>1758</v>
      </c>
      <c r="B787" s="159" t="s">
        <v>1580</v>
      </c>
      <c r="C787" s="159" t="s">
        <v>1754</v>
      </c>
      <c r="D787" s="159" t="s">
        <v>1759</v>
      </c>
      <c r="E787" s="159" t="s">
        <v>621</v>
      </c>
      <c r="F787" s="159" t="s">
        <v>10</v>
      </c>
      <c r="G787" s="167">
        <v>2897</v>
      </c>
      <c r="H787" s="168">
        <v>44540</v>
      </c>
      <c r="I787" s="159"/>
    </row>
    <row r="788" spans="1:9" x14ac:dyDescent="0.25">
      <c r="A788" s="159" t="s">
        <v>1760</v>
      </c>
      <c r="B788" s="159" t="s">
        <v>637</v>
      </c>
      <c r="C788" s="159" t="s">
        <v>1754</v>
      </c>
      <c r="D788" s="159" t="s">
        <v>1761</v>
      </c>
      <c r="E788" s="159" t="s">
        <v>632</v>
      </c>
      <c r="F788" s="159" t="s">
        <v>10</v>
      </c>
      <c r="G788" s="167">
        <v>1252.5</v>
      </c>
      <c r="H788" s="168">
        <v>44540</v>
      </c>
      <c r="I788" s="159"/>
    </row>
    <row r="789" spans="1:9" x14ac:dyDescent="0.25">
      <c r="A789" s="159" t="s">
        <v>1762</v>
      </c>
      <c r="B789" s="159" t="s">
        <v>637</v>
      </c>
      <c r="C789" s="159" t="s">
        <v>1754</v>
      </c>
      <c r="D789" s="159" t="s">
        <v>1761</v>
      </c>
      <c r="E789" s="159" t="s">
        <v>621</v>
      </c>
      <c r="F789" s="159" t="s">
        <v>10</v>
      </c>
      <c r="G789" s="167">
        <v>3600</v>
      </c>
      <c r="H789" s="168">
        <v>44540</v>
      </c>
      <c r="I789" s="159"/>
    </row>
    <row r="790" spans="1:9" x14ac:dyDescent="0.25">
      <c r="A790" s="159" t="s">
        <v>1763</v>
      </c>
      <c r="B790" s="159" t="s">
        <v>1580</v>
      </c>
      <c r="C790" s="159" t="s">
        <v>1754</v>
      </c>
      <c r="D790" s="159" t="s">
        <v>1764</v>
      </c>
      <c r="E790" s="159" t="s">
        <v>632</v>
      </c>
      <c r="F790" s="159" t="s">
        <v>10</v>
      </c>
      <c r="G790" s="167">
        <v>6690</v>
      </c>
      <c r="H790" s="168">
        <v>44540</v>
      </c>
      <c r="I790" s="159"/>
    </row>
    <row r="791" spans="1:9" x14ac:dyDescent="0.25">
      <c r="A791" s="159" t="s">
        <v>1765</v>
      </c>
      <c r="B791" s="159" t="s">
        <v>637</v>
      </c>
      <c r="C791" s="159" t="s">
        <v>1754</v>
      </c>
      <c r="D791" s="159" t="s">
        <v>1766</v>
      </c>
      <c r="E791" s="159" t="s">
        <v>688</v>
      </c>
      <c r="F791" s="159" t="s">
        <v>10</v>
      </c>
      <c r="G791" s="167">
        <v>48841</v>
      </c>
      <c r="H791" s="168">
        <v>44540</v>
      </c>
      <c r="I791" s="159"/>
    </row>
    <row r="792" spans="1:9" x14ac:dyDescent="0.25">
      <c r="A792" s="159" t="s">
        <v>1767</v>
      </c>
      <c r="B792" s="159" t="s">
        <v>637</v>
      </c>
      <c r="C792" s="159" t="s">
        <v>1754</v>
      </c>
      <c r="D792" s="159" t="s">
        <v>1761</v>
      </c>
      <c r="E792" s="159" t="s">
        <v>640</v>
      </c>
      <c r="F792" s="159" t="s">
        <v>10</v>
      </c>
      <c r="G792" s="167">
        <v>1420.5</v>
      </c>
      <c r="H792" s="168">
        <v>44540</v>
      </c>
      <c r="I792" s="159"/>
    </row>
    <row r="793" spans="1:9" x14ac:dyDescent="0.25">
      <c r="A793" s="159" t="s">
        <v>1768</v>
      </c>
      <c r="B793" s="159" t="s">
        <v>1580</v>
      </c>
      <c r="C793" s="159" t="s">
        <v>1754</v>
      </c>
      <c r="D793" s="159" t="s">
        <v>1764</v>
      </c>
      <c r="E793" s="159" t="s">
        <v>621</v>
      </c>
      <c r="F793" s="159" t="s">
        <v>10</v>
      </c>
      <c r="G793" s="167">
        <v>6525</v>
      </c>
      <c r="H793" s="168">
        <v>44540</v>
      </c>
      <c r="I793" s="159"/>
    </row>
    <row r="794" spans="1:9" x14ac:dyDescent="0.25">
      <c r="A794" s="159" t="s">
        <v>1769</v>
      </c>
      <c r="B794" s="159" t="s">
        <v>719</v>
      </c>
      <c r="C794" s="159" t="s">
        <v>1754</v>
      </c>
      <c r="D794" s="159" t="s">
        <v>1770</v>
      </c>
      <c r="E794" s="159" t="s">
        <v>621</v>
      </c>
      <c r="F794" s="159" t="s">
        <v>10</v>
      </c>
      <c r="G794" s="167">
        <v>2400</v>
      </c>
      <c r="H794" s="168">
        <v>44540</v>
      </c>
      <c r="I794" s="159"/>
    </row>
    <row r="795" spans="1:9" x14ac:dyDescent="0.25">
      <c r="A795" s="159" t="s">
        <v>1771</v>
      </c>
      <c r="B795" s="159" t="s">
        <v>1580</v>
      </c>
      <c r="C795" s="159" t="s">
        <v>1754</v>
      </c>
      <c r="D795" s="159" t="s">
        <v>1759</v>
      </c>
      <c r="E795" s="159" t="s">
        <v>640</v>
      </c>
      <c r="F795" s="159" t="s">
        <v>10</v>
      </c>
      <c r="G795" s="167">
        <v>1851</v>
      </c>
      <c r="H795" s="168">
        <v>44540</v>
      </c>
      <c r="I795" s="159"/>
    </row>
    <row r="796" spans="1:9" x14ac:dyDescent="0.25">
      <c r="A796" s="159" t="s">
        <v>1772</v>
      </c>
      <c r="B796" s="159" t="s">
        <v>1325</v>
      </c>
      <c r="C796" s="159" t="s">
        <v>1754</v>
      </c>
      <c r="D796" s="159" t="s">
        <v>1773</v>
      </c>
      <c r="E796" s="159" t="s">
        <v>621</v>
      </c>
      <c r="F796" s="159" t="s">
        <v>16</v>
      </c>
      <c r="G796" s="167">
        <v>1050</v>
      </c>
      <c r="H796" s="168">
        <v>44540</v>
      </c>
      <c r="I796" s="159"/>
    </row>
    <row r="797" spans="1:9" x14ac:dyDescent="0.25">
      <c r="A797" s="159" t="s">
        <v>1774</v>
      </c>
      <c r="B797" s="159" t="s">
        <v>1580</v>
      </c>
      <c r="C797" s="159" t="s">
        <v>1754</v>
      </c>
      <c r="D797" s="159" t="s">
        <v>1764</v>
      </c>
      <c r="E797" s="159" t="s">
        <v>615</v>
      </c>
      <c r="F797" s="159" t="s">
        <v>10</v>
      </c>
      <c r="G797" s="167">
        <v>4350</v>
      </c>
      <c r="H797" s="168">
        <v>44540</v>
      </c>
      <c r="I797" s="159"/>
    </row>
    <row r="798" spans="1:9" x14ac:dyDescent="0.25">
      <c r="A798" s="159" t="s">
        <v>1775</v>
      </c>
      <c r="B798" s="159" t="s">
        <v>1580</v>
      </c>
      <c r="C798" s="159" t="s">
        <v>1754</v>
      </c>
      <c r="D798" s="159" t="s">
        <v>1776</v>
      </c>
      <c r="E798" s="159" t="s">
        <v>690</v>
      </c>
      <c r="F798" s="159" t="s">
        <v>10</v>
      </c>
      <c r="G798" s="167">
        <v>2250</v>
      </c>
      <c r="H798" s="168">
        <v>44540</v>
      </c>
      <c r="I798" s="159"/>
    </row>
    <row r="799" spans="1:9" x14ac:dyDescent="0.25">
      <c r="A799" s="159" t="s">
        <v>1777</v>
      </c>
      <c r="B799" s="159" t="s">
        <v>1580</v>
      </c>
      <c r="C799" s="159" t="s">
        <v>1754</v>
      </c>
      <c r="D799" s="159" t="s">
        <v>1776</v>
      </c>
      <c r="E799" s="159" t="s">
        <v>621</v>
      </c>
      <c r="F799" s="159" t="s">
        <v>10</v>
      </c>
      <c r="G799" s="167">
        <v>4530</v>
      </c>
      <c r="H799" s="168">
        <v>44540</v>
      </c>
      <c r="I799" s="159"/>
    </row>
    <row r="800" spans="1:9" x14ac:dyDescent="0.25">
      <c r="A800" s="159" t="s">
        <v>1778</v>
      </c>
      <c r="B800" s="159" t="s">
        <v>719</v>
      </c>
      <c r="C800" s="159" t="s">
        <v>1754</v>
      </c>
      <c r="D800" s="159" t="s">
        <v>1770</v>
      </c>
      <c r="E800" s="159" t="s">
        <v>612</v>
      </c>
      <c r="F800" s="159" t="s">
        <v>10</v>
      </c>
      <c r="G800" s="167">
        <v>2160</v>
      </c>
      <c r="H800" s="168">
        <v>44540</v>
      </c>
      <c r="I800" s="159"/>
    </row>
    <row r="801" spans="1:9" x14ac:dyDescent="0.25">
      <c r="A801" s="159" t="s">
        <v>1779</v>
      </c>
      <c r="B801" s="159" t="s">
        <v>719</v>
      </c>
      <c r="C801" s="159" t="s">
        <v>1754</v>
      </c>
      <c r="D801" s="159" t="s">
        <v>1770</v>
      </c>
      <c r="E801" s="159" t="s">
        <v>640</v>
      </c>
      <c r="F801" s="159" t="s">
        <v>10</v>
      </c>
      <c r="G801" s="167">
        <v>1560</v>
      </c>
      <c r="H801" s="168">
        <v>44540</v>
      </c>
      <c r="I801" s="159"/>
    </row>
    <row r="802" spans="1:9" x14ac:dyDescent="0.25">
      <c r="A802" s="159" t="s">
        <v>1780</v>
      </c>
      <c r="B802" s="159" t="s">
        <v>637</v>
      </c>
      <c r="C802" s="159" t="s">
        <v>1754</v>
      </c>
      <c r="D802" s="159" t="s">
        <v>1766</v>
      </c>
      <c r="E802" s="159" t="s">
        <v>621</v>
      </c>
      <c r="F802" s="159" t="s">
        <v>10</v>
      </c>
      <c r="G802" s="167">
        <v>4800</v>
      </c>
      <c r="H802" s="168">
        <v>44540</v>
      </c>
      <c r="I802" s="159"/>
    </row>
    <row r="803" spans="1:9" x14ac:dyDescent="0.25">
      <c r="A803" s="159" t="s">
        <v>1781</v>
      </c>
      <c r="B803" s="159" t="s">
        <v>1325</v>
      </c>
      <c r="C803" s="159" t="s">
        <v>1754</v>
      </c>
      <c r="D803" s="159" t="s">
        <v>1773</v>
      </c>
      <c r="E803" s="159" t="s">
        <v>665</v>
      </c>
      <c r="F803" s="159" t="s">
        <v>16</v>
      </c>
      <c r="G803" s="167">
        <v>3187.5</v>
      </c>
      <c r="H803" s="168">
        <v>44540</v>
      </c>
      <c r="I803" s="159"/>
    </row>
    <row r="804" spans="1:9" x14ac:dyDescent="0.25">
      <c r="A804" s="159" t="s">
        <v>1782</v>
      </c>
      <c r="B804" s="159" t="s">
        <v>1580</v>
      </c>
      <c r="C804" s="159" t="s">
        <v>1754</v>
      </c>
      <c r="D804" s="159" t="s">
        <v>1757</v>
      </c>
      <c r="E804" s="159" t="s">
        <v>615</v>
      </c>
      <c r="F804" s="159" t="s">
        <v>10</v>
      </c>
      <c r="G804" s="167">
        <v>3076.5</v>
      </c>
      <c r="H804" s="168">
        <v>44540</v>
      </c>
      <c r="I804" s="159"/>
    </row>
    <row r="805" spans="1:9" x14ac:dyDescent="0.25">
      <c r="A805" s="159" t="s">
        <v>1783</v>
      </c>
      <c r="B805" s="159" t="s">
        <v>1325</v>
      </c>
      <c r="C805" s="159" t="s">
        <v>1754</v>
      </c>
      <c r="D805" s="159" t="s">
        <v>1773</v>
      </c>
      <c r="E805" s="159" t="s">
        <v>598</v>
      </c>
      <c r="F805" s="159" t="s">
        <v>16</v>
      </c>
      <c r="G805" s="167">
        <v>75</v>
      </c>
      <c r="H805" s="168">
        <v>44540</v>
      </c>
      <c r="I805" s="159"/>
    </row>
    <row r="806" spans="1:9" x14ac:dyDescent="0.25">
      <c r="A806" s="159" t="s">
        <v>1784</v>
      </c>
      <c r="B806" s="159" t="s">
        <v>1325</v>
      </c>
      <c r="C806" s="159" t="s">
        <v>1754</v>
      </c>
      <c r="D806" s="159" t="s">
        <v>1773</v>
      </c>
      <c r="E806" s="159" t="s">
        <v>640</v>
      </c>
      <c r="F806" s="159" t="s">
        <v>16</v>
      </c>
      <c r="G806" s="167">
        <v>960</v>
      </c>
      <c r="H806" s="168">
        <v>44540</v>
      </c>
      <c r="I806" s="159"/>
    </row>
    <row r="807" spans="1:9" x14ac:dyDescent="0.25">
      <c r="A807" s="159" t="s">
        <v>1785</v>
      </c>
      <c r="B807" s="159" t="s">
        <v>637</v>
      </c>
      <c r="C807" s="159" t="s">
        <v>1754</v>
      </c>
      <c r="D807" s="159" t="s">
        <v>1761</v>
      </c>
      <c r="E807" s="159" t="s">
        <v>598</v>
      </c>
      <c r="F807" s="159" t="s">
        <v>10</v>
      </c>
      <c r="G807" s="167">
        <v>195</v>
      </c>
      <c r="H807" s="168">
        <v>44540</v>
      </c>
      <c r="I807" s="159"/>
    </row>
    <row r="808" spans="1:9" x14ac:dyDescent="0.25">
      <c r="A808" s="159" t="s">
        <v>1786</v>
      </c>
      <c r="B808" s="159" t="s">
        <v>637</v>
      </c>
      <c r="C808" s="159" t="s">
        <v>1754</v>
      </c>
      <c r="D808" s="159" t="s">
        <v>1761</v>
      </c>
      <c r="E808" s="159" t="s">
        <v>615</v>
      </c>
      <c r="F808" s="159" t="s">
        <v>10</v>
      </c>
      <c r="G808" s="167">
        <v>693</v>
      </c>
      <c r="H808" s="168">
        <v>44540</v>
      </c>
      <c r="I808" s="159"/>
    </row>
    <row r="809" spans="1:9" x14ac:dyDescent="0.25">
      <c r="A809" s="159" t="s">
        <v>1787</v>
      </c>
      <c r="B809" s="159" t="s">
        <v>637</v>
      </c>
      <c r="C809" s="159" t="s">
        <v>1754</v>
      </c>
      <c r="D809" s="159" t="s">
        <v>1766</v>
      </c>
      <c r="E809" s="159" t="s">
        <v>598</v>
      </c>
      <c r="F809" s="159" t="s">
        <v>10</v>
      </c>
      <c r="G809" s="167">
        <v>75</v>
      </c>
      <c r="H809" s="168">
        <v>44540</v>
      </c>
      <c r="I809" s="159"/>
    </row>
    <row r="810" spans="1:9" x14ac:dyDescent="0.25">
      <c r="A810" s="159" t="s">
        <v>1788</v>
      </c>
      <c r="B810" s="159" t="s">
        <v>1580</v>
      </c>
      <c r="C810" s="159" t="s">
        <v>1754</v>
      </c>
      <c r="D810" s="159" t="s">
        <v>1776</v>
      </c>
      <c r="E810" s="159" t="s">
        <v>598</v>
      </c>
      <c r="F810" s="159" t="s">
        <v>10</v>
      </c>
      <c r="G810" s="167">
        <v>195</v>
      </c>
      <c r="H810" s="168">
        <v>44540</v>
      </c>
      <c r="I810" s="159"/>
    </row>
    <row r="811" spans="1:9" x14ac:dyDescent="0.25">
      <c r="A811" s="159" t="s">
        <v>1789</v>
      </c>
      <c r="B811" s="159" t="s">
        <v>1580</v>
      </c>
      <c r="C811" s="159" t="s">
        <v>1754</v>
      </c>
      <c r="D811" s="159" t="s">
        <v>1759</v>
      </c>
      <c r="E811" s="159" t="s">
        <v>610</v>
      </c>
      <c r="F811" s="159" t="s">
        <v>10</v>
      </c>
      <c r="G811" s="167">
        <v>900</v>
      </c>
      <c r="H811" s="168">
        <v>44540</v>
      </c>
      <c r="I811" s="159"/>
    </row>
    <row r="812" spans="1:9" x14ac:dyDescent="0.25">
      <c r="A812" s="159" t="s">
        <v>1790</v>
      </c>
      <c r="B812" s="159" t="s">
        <v>1580</v>
      </c>
      <c r="C812" s="159" t="s">
        <v>1754</v>
      </c>
      <c r="D812" s="159" t="s">
        <v>1759</v>
      </c>
      <c r="E812" s="159" t="s">
        <v>598</v>
      </c>
      <c r="F812" s="159" t="s">
        <v>10</v>
      </c>
      <c r="G812" s="167">
        <v>600</v>
      </c>
      <c r="H812" s="168">
        <v>44540</v>
      </c>
      <c r="I812" s="159"/>
    </row>
    <row r="813" spans="1:9" x14ac:dyDescent="0.25">
      <c r="A813" s="159" t="s">
        <v>1791</v>
      </c>
      <c r="B813" s="159" t="s">
        <v>1580</v>
      </c>
      <c r="C813" s="159" t="s">
        <v>1754</v>
      </c>
      <c r="D813" s="159" t="s">
        <v>1764</v>
      </c>
      <c r="E813" s="159" t="s">
        <v>598</v>
      </c>
      <c r="F813" s="159" t="s">
        <v>10</v>
      </c>
      <c r="G813" s="167">
        <v>300</v>
      </c>
      <c r="H813" s="168">
        <v>44540</v>
      </c>
      <c r="I813" s="159"/>
    </row>
    <row r="814" spans="1:9" x14ac:dyDescent="0.25">
      <c r="A814" s="159" t="s">
        <v>1792</v>
      </c>
      <c r="B814" s="159" t="s">
        <v>1580</v>
      </c>
      <c r="C814" s="159" t="s">
        <v>1754</v>
      </c>
      <c r="D814" s="159" t="s">
        <v>1757</v>
      </c>
      <c r="E814" s="159" t="s">
        <v>598</v>
      </c>
      <c r="F814" s="159" t="s">
        <v>10</v>
      </c>
      <c r="G814" s="167">
        <v>179</v>
      </c>
      <c r="H814" s="168">
        <v>44540</v>
      </c>
      <c r="I814" s="159"/>
    </row>
    <row r="815" spans="1:9" x14ac:dyDescent="0.25">
      <c r="A815" s="159" t="s">
        <v>1793</v>
      </c>
      <c r="B815" s="159" t="s">
        <v>719</v>
      </c>
      <c r="C815" s="159" t="s">
        <v>1754</v>
      </c>
      <c r="D815" s="159" t="s">
        <v>1770</v>
      </c>
      <c r="E815" s="159" t="s">
        <v>610</v>
      </c>
      <c r="F815" s="159" t="s">
        <v>10</v>
      </c>
      <c r="G815" s="167">
        <v>900</v>
      </c>
      <c r="H815" s="168">
        <v>44540</v>
      </c>
      <c r="I815" s="159"/>
    </row>
    <row r="816" spans="1:9" x14ac:dyDescent="0.25">
      <c r="A816" s="159" t="s">
        <v>1794</v>
      </c>
      <c r="B816" s="159" t="s">
        <v>719</v>
      </c>
      <c r="C816" s="159" t="s">
        <v>1754</v>
      </c>
      <c r="D816" s="159" t="s">
        <v>1770</v>
      </c>
      <c r="E816" s="159" t="s">
        <v>598</v>
      </c>
      <c r="F816" s="159" t="s">
        <v>10</v>
      </c>
      <c r="G816" s="167">
        <v>300</v>
      </c>
      <c r="H816" s="168">
        <v>44540</v>
      </c>
      <c r="I816" s="159"/>
    </row>
    <row r="817" spans="1:9" x14ac:dyDescent="0.25">
      <c r="A817" s="159" t="s">
        <v>1795</v>
      </c>
      <c r="B817" s="159" t="s">
        <v>719</v>
      </c>
      <c r="C817" s="159" t="s">
        <v>1754</v>
      </c>
      <c r="D817" s="159" t="s">
        <v>1770</v>
      </c>
      <c r="E817" s="159" t="s">
        <v>690</v>
      </c>
      <c r="F817" s="159" t="s">
        <v>10</v>
      </c>
      <c r="G817" s="167">
        <v>450</v>
      </c>
      <c r="H817" s="168">
        <v>44540</v>
      </c>
      <c r="I817" s="159"/>
    </row>
    <row r="818" spans="1:9" x14ac:dyDescent="0.25">
      <c r="A818" s="159" t="s">
        <v>1796</v>
      </c>
      <c r="B818" s="159" t="s">
        <v>719</v>
      </c>
      <c r="C818" s="159" t="s">
        <v>1754</v>
      </c>
      <c r="D818" s="159" t="s">
        <v>1797</v>
      </c>
      <c r="E818" s="159" t="s">
        <v>610</v>
      </c>
      <c r="F818" s="159" t="s">
        <v>10</v>
      </c>
      <c r="G818" s="167">
        <v>574</v>
      </c>
      <c r="H818" s="168">
        <v>44540</v>
      </c>
      <c r="I818" s="159"/>
    </row>
    <row r="819" spans="1:9" x14ac:dyDescent="0.25">
      <c r="A819" s="159" t="s">
        <v>1798</v>
      </c>
      <c r="B819" s="159" t="s">
        <v>719</v>
      </c>
      <c r="C819" s="159" t="s">
        <v>1754</v>
      </c>
      <c r="D819" s="159" t="s">
        <v>1799</v>
      </c>
      <c r="E819" s="159" t="s">
        <v>610</v>
      </c>
      <c r="F819" s="159" t="s">
        <v>10</v>
      </c>
      <c r="G819" s="167">
        <v>420</v>
      </c>
      <c r="H819" s="168">
        <v>44540</v>
      </c>
      <c r="I819" s="159"/>
    </row>
    <row r="820" spans="1:9" x14ac:dyDescent="0.25">
      <c r="A820" s="159" t="s">
        <v>1800</v>
      </c>
      <c r="B820" s="159" t="s">
        <v>719</v>
      </c>
      <c r="C820" s="159" t="s">
        <v>1754</v>
      </c>
      <c r="D820" s="159" t="s">
        <v>1755</v>
      </c>
      <c r="E820" s="159" t="s">
        <v>627</v>
      </c>
      <c r="F820" s="159" t="s">
        <v>10</v>
      </c>
      <c r="G820" s="167">
        <v>361</v>
      </c>
      <c r="H820" s="168">
        <v>44540</v>
      </c>
      <c r="I820" s="159"/>
    </row>
    <row r="821" spans="1:9" x14ac:dyDescent="0.25">
      <c r="A821" s="159" t="s">
        <v>1801</v>
      </c>
      <c r="B821" s="159" t="s">
        <v>1580</v>
      </c>
      <c r="C821" s="159" t="s">
        <v>1802</v>
      </c>
      <c r="D821" s="159" t="s">
        <v>1803</v>
      </c>
      <c r="E821" s="159" t="s">
        <v>587</v>
      </c>
      <c r="F821" s="159" t="s">
        <v>10</v>
      </c>
      <c r="G821" s="167">
        <v>124959</v>
      </c>
      <c r="H821" s="168">
        <v>44540</v>
      </c>
      <c r="I821" s="159"/>
    </row>
    <row r="822" spans="1:9" x14ac:dyDescent="0.25">
      <c r="A822" s="159" t="s">
        <v>1804</v>
      </c>
      <c r="B822" s="159" t="s">
        <v>1325</v>
      </c>
      <c r="C822" s="159" t="s">
        <v>1805</v>
      </c>
      <c r="D822" s="159" t="s">
        <v>1806</v>
      </c>
      <c r="E822" s="159" t="s">
        <v>669</v>
      </c>
      <c r="F822" s="159" t="s">
        <v>30</v>
      </c>
      <c r="G822" s="167">
        <v>13500</v>
      </c>
      <c r="H822" s="168">
        <v>44540</v>
      </c>
      <c r="I822" s="159"/>
    </row>
    <row r="823" spans="1:9" x14ac:dyDescent="0.25">
      <c r="A823" s="159" t="s">
        <v>1807</v>
      </c>
      <c r="B823" s="159" t="s">
        <v>1325</v>
      </c>
      <c r="C823" s="159" t="s">
        <v>1805</v>
      </c>
      <c r="D823" s="159" t="s">
        <v>1806</v>
      </c>
      <c r="E823" s="159" t="s">
        <v>612</v>
      </c>
      <c r="F823" s="159" t="s">
        <v>30</v>
      </c>
      <c r="G823" s="167">
        <v>25500</v>
      </c>
      <c r="H823" s="168">
        <v>44540</v>
      </c>
      <c r="I823" s="159"/>
    </row>
    <row r="824" spans="1:9" x14ac:dyDescent="0.25">
      <c r="A824" s="159" t="s">
        <v>1808</v>
      </c>
      <c r="B824" s="159" t="s">
        <v>1325</v>
      </c>
      <c r="C824" s="159" t="s">
        <v>1805</v>
      </c>
      <c r="D824" s="159" t="s">
        <v>1806</v>
      </c>
      <c r="E824" s="159" t="s">
        <v>587</v>
      </c>
      <c r="F824" s="159" t="s">
        <v>30</v>
      </c>
      <c r="G824" s="167">
        <v>5850</v>
      </c>
      <c r="H824" s="168">
        <v>44540</v>
      </c>
      <c r="I824" s="159"/>
    </row>
    <row r="825" spans="1:9" x14ac:dyDescent="0.25">
      <c r="A825" s="159" t="s">
        <v>1809</v>
      </c>
      <c r="B825" s="159" t="s">
        <v>1325</v>
      </c>
      <c r="C825" s="159" t="s">
        <v>1805</v>
      </c>
      <c r="D825" s="159" t="s">
        <v>1810</v>
      </c>
      <c r="E825" s="159" t="s">
        <v>624</v>
      </c>
      <c r="F825" s="159" t="s">
        <v>30</v>
      </c>
      <c r="G825" s="167">
        <v>31200</v>
      </c>
      <c r="H825" s="168">
        <v>44540</v>
      </c>
      <c r="I825" s="159"/>
    </row>
    <row r="826" spans="1:9" x14ac:dyDescent="0.25">
      <c r="A826" s="159" t="s">
        <v>1811</v>
      </c>
      <c r="B826" s="159" t="s">
        <v>753</v>
      </c>
      <c r="C826" s="159" t="s">
        <v>1805</v>
      </c>
      <c r="D826" s="159" t="s">
        <v>1812</v>
      </c>
      <c r="E826" s="159" t="s">
        <v>624</v>
      </c>
      <c r="F826" s="159" t="s">
        <v>10</v>
      </c>
      <c r="G826" s="167">
        <v>33000</v>
      </c>
      <c r="H826" s="168">
        <v>44540</v>
      </c>
      <c r="I826" s="159"/>
    </row>
    <row r="827" spans="1:9" x14ac:dyDescent="0.25">
      <c r="A827" s="159" t="s">
        <v>1813</v>
      </c>
      <c r="B827" s="159" t="s">
        <v>753</v>
      </c>
      <c r="C827" s="159" t="s">
        <v>1805</v>
      </c>
      <c r="D827" s="159" t="s">
        <v>1812</v>
      </c>
      <c r="E827" s="159" t="s">
        <v>587</v>
      </c>
      <c r="F827" s="159" t="s">
        <v>10</v>
      </c>
      <c r="G827" s="167">
        <v>3696</v>
      </c>
      <c r="H827" s="168">
        <v>44540</v>
      </c>
      <c r="I827" s="159"/>
    </row>
    <row r="828" spans="1:9" x14ac:dyDescent="0.25">
      <c r="A828" s="159" t="s">
        <v>1814</v>
      </c>
      <c r="B828" s="159" t="s">
        <v>661</v>
      </c>
      <c r="C828" s="159" t="s">
        <v>1805</v>
      </c>
      <c r="D828" s="159" t="s">
        <v>1815</v>
      </c>
      <c r="E828" s="159" t="s">
        <v>624</v>
      </c>
      <c r="F828" s="159" t="s">
        <v>30</v>
      </c>
      <c r="G828" s="167">
        <v>5256</v>
      </c>
      <c r="H828" s="168">
        <v>44540</v>
      </c>
      <c r="I828" s="159"/>
    </row>
    <row r="829" spans="1:9" x14ac:dyDescent="0.25">
      <c r="A829" s="159" t="s">
        <v>1816</v>
      </c>
      <c r="B829" s="159" t="s">
        <v>1325</v>
      </c>
      <c r="C829" s="159" t="s">
        <v>1805</v>
      </c>
      <c r="D829" s="159" t="s">
        <v>1810</v>
      </c>
      <c r="E829" s="159" t="s">
        <v>681</v>
      </c>
      <c r="F829" s="159" t="s">
        <v>30</v>
      </c>
      <c r="G829" s="167">
        <v>1387</v>
      </c>
      <c r="H829" s="168">
        <v>44540</v>
      </c>
      <c r="I829" s="159"/>
    </row>
    <row r="830" spans="1:9" x14ac:dyDescent="0.25">
      <c r="A830" s="159" t="s">
        <v>1817</v>
      </c>
      <c r="B830" s="159" t="s">
        <v>719</v>
      </c>
      <c r="C830" s="159" t="s">
        <v>1805</v>
      </c>
      <c r="D830" s="159" t="s">
        <v>1818</v>
      </c>
      <c r="E830" s="159" t="s">
        <v>624</v>
      </c>
      <c r="F830" s="159" t="s">
        <v>30</v>
      </c>
      <c r="G830" s="167">
        <v>25146</v>
      </c>
      <c r="H830" s="168">
        <v>44540</v>
      </c>
      <c r="I830" s="159"/>
    </row>
    <row r="831" spans="1:9" x14ac:dyDescent="0.25">
      <c r="A831" s="159" t="s">
        <v>1819</v>
      </c>
      <c r="B831" s="159" t="s">
        <v>1325</v>
      </c>
      <c r="C831" s="159" t="s">
        <v>1805</v>
      </c>
      <c r="D831" s="159" t="s">
        <v>1820</v>
      </c>
      <c r="E831" s="159" t="s">
        <v>587</v>
      </c>
      <c r="F831" s="159" t="s">
        <v>30</v>
      </c>
      <c r="G831" s="167">
        <v>31878</v>
      </c>
      <c r="H831" s="168">
        <v>44540</v>
      </c>
      <c r="I831" s="159"/>
    </row>
    <row r="832" spans="1:9" x14ac:dyDescent="0.25">
      <c r="A832" s="159" t="s">
        <v>1821</v>
      </c>
      <c r="B832" s="159" t="s">
        <v>753</v>
      </c>
      <c r="C832" s="159" t="s">
        <v>1805</v>
      </c>
      <c r="D832" s="159" t="s">
        <v>1812</v>
      </c>
      <c r="E832" s="159" t="s">
        <v>587</v>
      </c>
      <c r="F832" s="159" t="s">
        <v>10</v>
      </c>
      <c r="G832" s="167">
        <v>5940</v>
      </c>
      <c r="H832" s="168">
        <v>44540</v>
      </c>
      <c r="I832" s="159"/>
    </row>
    <row r="833" spans="1:13" x14ac:dyDescent="0.25">
      <c r="A833" s="159" t="s">
        <v>1822</v>
      </c>
      <c r="B833" s="159" t="s">
        <v>1325</v>
      </c>
      <c r="C833" s="159" t="s">
        <v>1805</v>
      </c>
      <c r="D833" s="159" t="s">
        <v>1810</v>
      </c>
      <c r="E833" s="159" t="s">
        <v>587</v>
      </c>
      <c r="F833" s="159" t="s">
        <v>30</v>
      </c>
      <c r="G833" s="167">
        <v>3415.8</v>
      </c>
      <c r="H833" s="168">
        <v>44540</v>
      </c>
      <c r="I833" s="159"/>
    </row>
    <row r="834" spans="1:13" x14ac:dyDescent="0.25">
      <c r="A834" s="159" t="s">
        <v>1823</v>
      </c>
      <c r="B834" s="159" t="s">
        <v>753</v>
      </c>
      <c r="C834" s="159" t="s">
        <v>1805</v>
      </c>
      <c r="D834" s="159" t="s">
        <v>1812</v>
      </c>
      <c r="E834" s="159" t="s">
        <v>681</v>
      </c>
      <c r="F834" s="159" t="s">
        <v>10</v>
      </c>
      <c r="G834" s="167">
        <v>1788</v>
      </c>
      <c r="H834" s="168">
        <v>44540</v>
      </c>
      <c r="I834" s="159"/>
    </row>
    <row r="835" spans="1:13" x14ac:dyDescent="0.25">
      <c r="A835" s="159" t="s">
        <v>1824</v>
      </c>
      <c r="B835" s="159" t="s">
        <v>1325</v>
      </c>
      <c r="C835" s="159" t="s">
        <v>1805</v>
      </c>
      <c r="D835" s="159" t="s">
        <v>1810</v>
      </c>
      <c r="E835" s="159" t="s">
        <v>587</v>
      </c>
      <c r="F835" s="159" t="s">
        <v>30</v>
      </c>
      <c r="G835" s="167">
        <v>8205</v>
      </c>
      <c r="H835" s="168">
        <v>44540</v>
      </c>
      <c r="I835" s="159"/>
    </row>
    <row r="836" spans="1:13" x14ac:dyDescent="0.25">
      <c r="A836" s="159" t="s">
        <v>1825</v>
      </c>
      <c r="B836" s="159" t="s">
        <v>1325</v>
      </c>
      <c r="C836" s="159" t="s">
        <v>1805</v>
      </c>
      <c r="D836" s="159" t="s">
        <v>1810</v>
      </c>
      <c r="E836" s="159" t="s">
        <v>612</v>
      </c>
      <c r="F836" s="159" t="s">
        <v>30</v>
      </c>
      <c r="G836" s="167">
        <v>8400</v>
      </c>
      <c r="H836" s="168">
        <v>44540</v>
      </c>
      <c r="I836" s="159"/>
    </row>
    <row r="837" spans="1:13" x14ac:dyDescent="0.25">
      <c r="A837" s="159" t="s">
        <v>1826</v>
      </c>
      <c r="B837" s="159" t="s">
        <v>753</v>
      </c>
      <c r="C837" s="159" t="s">
        <v>1805</v>
      </c>
      <c r="D837" s="159" t="s">
        <v>1812</v>
      </c>
      <c r="E837" s="159" t="s">
        <v>612</v>
      </c>
      <c r="F837" s="159" t="s">
        <v>10</v>
      </c>
      <c r="G837" s="167">
        <v>10200</v>
      </c>
      <c r="H837" s="168">
        <v>44540</v>
      </c>
      <c r="I837" s="159"/>
    </row>
    <row r="838" spans="1:13" x14ac:dyDescent="0.25">
      <c r="A838" s="159" t="s">
        <v>1827</v>
      </c>
      <c r="B838" s="159" t="s">
        <v>1325</v>
      </c>
      <c r="C838" s="159" t="s">
        <v>1805</v>
      </c>
      <c r="D838" s="159" t="s">
        <v>1828</v>
      </c>
      <c r="E838" s="159" t="s">
        <v>992</v>
      </c>
      <c r="F838" s="159" t="s">
        <v>30</v>
      </c>
      <c r="G838" s="167">
        <v>36000</v>
      </c>
      <c r="H838" s="168">
        <v>44540</v>
      </c>
      <c r="I838" s="159"/>
    </row>
    <row r="839" spans="1:13" x14ac:dyDescent="0.25">
      <c r="A839" s="159" t="s">
        <v>1829</v>
      </c>
      <c r="B839" s="159" t="s">
        <v>637</v>
      </c>
      <c r="C839" s="159" t="s">
        <v>1805</v>
      </c>
      <c r="D839" s="159" t="s">
        <v>1830</v>
      </c>
      <c r="E839" s="159" t="s">
        <v>612</v>
      </c>
      <c r="F839" s="159" t="s">
        <v>30</v>
      </c>
      <c r="G839" s="167">
        <v>81000</v>
      </c>
      <c r="H839" s="168">
        <v>44540</v>
      </c>
      <c r="I839" s="159"/>
    </row>
    <row r="840" spans="1:13" x14ac:dyDescent="0.25">
      <c r="A840" s="159" t="s">
        <v>1831</v>
      </c>
      <c r="B840" s="159" t="s">
        <v>1325</v>
      </c>
      <c r="C840" s="159" t="s">
        <v>1805</v>
      </c>
      <c r="D840" s="159" t="s">
        <v>1832</v>
      </c>
      <c r="E840" s="159" t="s">
        <v>587</v>
      </c>
      <c r="F840" s="159" t="s">
        <v>30</v>
      </c>
      <c r="G840" s="167">
        <v>14400</v>
      </c>
      <c r="H840" s="168">
        <v>44540</v>
      </c>
      <c r="I840" s="159"/>
    </row>
    <row r="841" spans="1:13" x14ac:dyDescent="0.25">
      <c r="A841" s="159" t="s">
        <v>1833</v>
      </c>
      <c r="B841" s="159" t="s">
        <v>1325</v>
      </c>
      <c r="C841" s="159" t="s">
        <v>1805</v>
      </c>
      <c r="D841" s="159" t="s">
        <v>1832</v>
      </c>
      <c r="E841" s="159" t="s">
        <v>612</v>
      </c>
      <c r="F841" s="159" t="s">
        <v>30</v>
      </c>
      <c r="G841" s="167">
        <v>15000</v>
      </c>
      <c r="H841" s="168">
        <v>44540</v>
      </c>
      <c r="I841" s="159"/>
    </row>
    <row r="842" spans="1:13" s="166" customFormat="1" ht="15.75" x14ac:dyDescent="0.25">
      <c r="A842" s="258" t="s">
        <v>2102</v>
      </c>
      <c r="B842" s="258"/>
      <c r="C842" s="258"/>
      <c r="D842" s="237"/>
      <c r="E842" s="238"/>
      <c r="F842" s="237"/>
      <c r="G842" s="239">
        <f>SUM(G4:G841)</f>
        <v>13950768.718000002</v>
      </c>
      <c r="H842" s="237"/>
      <c r="I842" s="237"/>
      <c r="K842" s="232"/>
      <c r="L842" s="232"/>
      <c r="M842" s="232"/>
    </row>
  </sheetData>
  <mergeCells count="3">
    <mergeCell ref="A1:I1"/>
    <mergeCell ref="A2:I2"/>
    <mergeCell ref="A842:C84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78886-8C57-4A01-8D5F-F4FCCAA11E8A}">
  <dimension ref="A1:B12"/>
  <sheetViews>
    <sheetView workbookViewId="0">
      <selection activeCell="B9" sqref="B9"/>
    </sheetView>
  </sheetViews>
  <sheetFormatPr defaultRowHeight="15" x14ac:dyDescent="0.25"/>
  <cols>
    <col min="1" max="1" width="63.28515625" bestFit="1" customWidth="1"/>
    <col min="2" max="2" width="13.7109375" bestFit="1" customWidth="1"/>
  </cols>
  <sheetData>
    <row r="1" spans="1:2" x14ac:dyDescent="0.25">
      <c r="A1" s="180" t="s">
        <v>2104</v>
      </c>
      <c r="B1" s="180" t="s">
        <v>2105</v>
      </c>
    </row>
    <row r="2" spans="1:2" x14ac:dyDescent="0.25">
      <c r="A2" s="159" t="s">
        <v>2107</v>
      </c>
      <c r="B2" s="161">
        <f>'Klassieke betoelaging'!G98</f>
        <v>402372.95</v>
      </c>
    </row>
    <row r="3" spans="1:2" x14ac:dyDescent="0.25">
      <c r="A3" s="159" t="s">
        <v>2106</v>
      </c>
      <c r="B3" s="161">
        <f>'Agressie-subsidies'!C49</f>
        <v>2135448.21</v>
      </c>
    </row>
    <row r="4" spans="1:2" x14ac:dyDescent="0.25">
      <c r="A4" s="181" t="s">
        <v>2107</v>
      </c>
      <c r="B4" s="182">
        <f>B2+B3</f>
        <v>2537821.16</v>
      </c>
    </row>
    <row r="5" spans="1:2" x14ac:dyDescent="0.25">
      <c r="A5" s="159" t="s">
        <v>2108</v>
      </c>
      <c r="B5" s="161">
        <f>'Infrastructuurforfait PMH'!C32</f>
        <v>1359139.57</v>
      </c>
    </row>
    <row r="6" spans="1:2" x14ac:dyDescent="0.25">
      <c r="A6" s="159" t="s">
        <v>2109</v>
      </c>
      <c r="B6" s="161">
        <f>'Strategisch forfait ZH'!C37</f>
        <v>20875812.75</v>
      </c>
    </row>
    <row r="7" spans="1:2" x14ac:dyDescent="0.25">
      <c r="A7" s="159" t="s">
        <v>2113</v>
      </c>
      <c r="B7" s="161">
        <f>'Instandhoudingsforfait ZH'!I18</f>
        <v>124794438.97</v>
      </c>
    </row>
    <row r="8" spans="1:2" x14ac:dyDescent="0.25">
      <c r="A8" s="159" t="s">
        <v>2114</v>
      </c>
      <c r="B8" s="161">
        <f>'Toestelfinanciering ZH'!I18</f>
        <v>9784186.9299999997</v>
      </c>
    </row>
    <row r="9" spans="1:2" x14ac:dyDescent="0.25">
      <c r="A9" s="159" t="s">
        <v>2110</v>
      </c>
      <c r="B9" s="161">
        <f>Klimaatsubsidies!L12</f>
        <v>13950768.717999998</v>
      </c>
    </row>
    <row r="11" spans="1:2" x14ac:dyDescent="0.25">
      <c r="A11" s="183" t="s">
        <v>2111</v>
      </c>
    </row>
    <row r="12" spans="1:2" x14ac:dyDescent="0.25">
      <c r="A12" t="s">
        <v>2112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8"/>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dff576a-dbbc-4494-a6a3-7f20f9e3b96e">
      <Terms xmlns="http://schemas.microsoft.com/office/infopath/2007/PartnerControls"/>
    </lcf76f155ced4ddcb4097134ff3c332f>
    <TaxCatchAll xmlns="9a9ec0f0-7796-43d0-ac1f-4c8c46ee0bd1" xsi:nil="true"/>
    <SharedWithUsers xmlns="6f1249d8-8563-47e1-b628-fdc44376b021">
      <UserInfo>
        <DisplayName>Boterbergh Niky</DisplayName>
        <AccountId>19</AccountId>
        <AccountType/>
      </UserInfo>
      <UserInfo>
        <DisplayName>Cousaert Christophe</DisplayName>
        <AccountId>20</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151BB30E5739F4A93FBA975675BA33E" ma:contentTypeVersion="15" ma:contentTypeDescription="Een nieuw document maken." ma:contentTypeScope="" ma:versionID="12c46b2e2a935227034889a1b200e49e">
  <xsd:schema xmlns:xsd="http://www.w3.org/2001/XMLSchema" xmlns:xs="http://www.w3.org/2001/XMLSchema" xmlns:p="http://schemas.microsoft.com/office/2006/metadata/properties" xmlns:ns2="ddff576a-dbbc-4494-a6a3-7f20f9e3b96e" xmlns:ns3="6f1249d8-8563-47e1-b628-fdc44376b021" xmlns:ns4="9a9ec0f0-7796-43d0-ac1f-4c8c46ee0bd1" targetNamespace="http://schemas.microsoft.com/office/2006/metadata/properties" ma:root="true" ma:fieldsID="ea1bc6e21f561e78d56c4e9b2afd72f0" ns2:_="" ns3:_="" ns4:_="">
    <xsd:import namespace="ddff576a-dbbc-4494-a6a3-7f20f9e3b96e"/>
    <xsd:import namespace="6f1249d8-8563-47e1-b628-fdc44376b021"/>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ff576a-dbbc-4494-a6a3-7f20f9e3b96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1249d8-8563-47e1-b628-fdc44376b021" elementFormDefault="qualified">
    <xsd:import namespace="http://schemas.microsoft.com/office/2006/documentManagement/types"/>
    <xsd:import namespace="http://schemas.microsoft.com/office/infopath/2007/PartnerControls"/>
    <xsd:element name="SharedWithUsers" ma:index="1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2051b53b-46af-4651-bcbd-130dcd156f13}" ma:internalName="TaxCatchAll" ma:showField="CatchAllData" ma:web="d6b0519f-151c-4ff4-90e5-3a8f1ccb71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4CA86D-E8C6-4947-8BBE-33D5547C88AC}">
  <ds:schemaRefs>
    <ds:schemaRef ds:uri="http://schemas.microsoft.com/sharepoint/v3/contenttype/forms"/>
  </ds:schemaRefs>
</ds:datastoreItem>
</file>

<file path=customXml/itemProps2.xml><?xml version="1.0" encoding="utf-8"?>
<ds:datastoreItem xmlns:ds="http://schemas.openxmlformats.org/officeDocument/2006/customXml" ds:itemID="{494503C3-6C6E-4C85-9C00-FD1BF7F184B8}">
  <ds:schemaRefs>
    <ds:schemaRef ds:uri="http://purl.org/dc/elements/1.1/"/>
    <ds:schemaRef ds:uri="http://schemas.microsoft.com/office/2006/metadata/properties"/>
    <ds:schemaRef ds:uri="6f1249d8-8563-47e1-b628-fdc44376b021"/>
    <ds:schemaRef ds:uri="9a9ec0f0-7796-43d0-ac1f-4c8c46ee0bd1"/>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ddff576a-dbbc-4494-a6a3-7f20f9e3b96e"/>
    <ds:schemaRef ds:uri="http://www.w3.org/XML/1998/namespace"/>
    <ds:schemaRef ds:uri="http://purl.org/dc/dcmitype/"/>
  </ds:schemaRefs>
</ds:datastoreItem>
</file>

<file path=customXml/itemProps3.xml><?xml version="1.0" encoding="utf-8"?>
<ds:datastoreItem xmlns:ds="http://schemas.openxmlformats.org/officeDocument/2006/customXml" ds:itemID="{F7985CA7-C337-4816-A4BA-7094B265D7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ff576a-dbbc-4494-a6a3-7f20f9e3b96e"/>
    <ds:schemaRef ds:uri="6f1249d8-8563-47e1-b628-fdc44376b021"/>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Klassieke betoelaging</vt:lpstr>
      <vt:lpstr>Agressie-subsidies</vt:lpstr>
      <vt:lpstr>Infrastructuurforfait PMH</vt:lpstr>
      <vt:lpstr>Strategisch forfait ZH</vt:lpstr>
      <vt:lpstr>Instandhoudingsforfait ZH</vt:lpstr>
      <vt:lpstr>Toestelfinanciering ZH</vt:lpstr>
      <vt:lpstr>Klimaatsubsidies</vt:lpstr>
      <vt:lpstr>Totaal subsidies</vt:lpstr>
      <vt:lpstr>Blad16</vt:lpstr>
      <vt:lpstr>Blad17</vt:lpstr>
      <vt:lpstr>Blad1</vt:lpstr>
    </vt:vector>
  </TitlesOfParts>
  <Manager/>
  <Company>Vlaamse Overheid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Cousaert Christophe</cp:lastModifiedBy>
  <cp:revision/>
  <dcterms:created xsi:type="dcterms:W3CDTF">2011-12-02T08:11:51Z</dcterms:created>
  <dcterms:modified xsi:type="dcterms:W3CDTF">2024-01-12T08:55:33Z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0x010100D151BB30E5739F4A93FBA975675BA33E</vt:lpwstr>
  </property>
  <property fmtid="{D5CDD505-2E9C-101B-9397-08002B2CF9AE}" pid="3" name="AuthorIds_UIVersion_1536">
    <vt:lpwstr>35</vt:lpwstr>
  </property>
  <property fmtid="{D5CDD505-2E9C-101B-9397-08002B2CF9AE}" pid="4" name="AuthorIds_UIVersion_8192">
    <vt:lpwstr>35</vt:lpwstr>
  </property>
  <property fmtid="{D5CDD505-2E9C-101B-9397-08002B2CF9AE}" pid="5" name="MediaServiceImageTags">
    <vt:lpwstr/>
  </property>
</Properties>
</file>