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druddeca\Desktop\Documenten_nieuw_internet\"/>
    </mc:Choice>
  </mc:AlternateContent>
  <bookViews>
    <workbookView xWindow="360" yWindow="225" windowWidth="14940" windowHeight="8385" activeTab="2"/>
  </bookViews>
  <sheets>
    <sheet name="B+RR" sheetId="1" r:id="rId1"/>
    <sheet name="BP" sheetId="2" r:id="rId2"/>
    <sheet name="Financiering" sheetId="3" r:id="rId3"/>
  </sheets>
  <calcPr calcId="152511"/>
</workbook>
</file>

<file path=xl/calcChain.xml><?xml version="1.0" encoding="utf-8"?>
<calcChain xmlns="http://schemas.openxmlformats.org/spreadsheetml/2006/main">
  <c r="C36" i="1" l="1"/>
  <c r="C137" i="1" s="1"/>
  <c r="C9" i="2"/>
  <c r="C59" i="2" s="1"/>
  <c r="B9" i="2"/>
  <c r="B59" i="2" s="1"/>
  <c r="C15" i="2"/>
  <c r="C5" i="1"/>
  <c r="D5" i="1" s="1"/>
  <c r="E142" i="1"/>
  <c r="D142" i="1"/>
  <c r="C142" i="1"/>
  <c r="E141" i="1"/>
  <c r="D141" i="1"/>
  <c r="C141" i="1"/>
  <c r="E63" i="1"/>
  <c r="E61" i="1" s="1"/>
  <c r="E66" i="1"/>
  <c r="E72" i="1"/>
  <c r="D63" i="1"/>
  <c r="D61" i="1" s="1"/>
  <c r="D66" i="1"/>
  <c r="D72" i="1"/>
  <c r="C63" i="1"/>
  <c r="C66" i="1"/>
  <c r="C61" i="1"/>
  <c r="C140" i="1"/>
  <c r="C72" i="1"/>
  <c r="E36" i="1"/>
  <c r="E137" i="1"/>
  <c r="E45" i="1"/>
  <c r="E44" i="1" s="1"/>
  <c r="E54" i="1"/>
  <c r="E53" i="1"/>
  <c r="D36" i="1"/>
  <c r="D137" i="1"/>
  <c r="D46" i="1"/>
  <c r="D45" i="1"/>
  <c r="D44" i="1" s="1"/>
  <c r="D54" i="1"/>
  <c r="D53" i="1"/>
  <c r="C46" i="1"/>
  <c r="C45" i="1"/>
  <c r="C44" i="1"/>
  <c r="C54" i="1"/>
  <c r="C53" i="1" s="1"/>
  <c r="C52" i="1" s="1"/>
  <c r="C35" i="1" s="1"/>
  <c r="C78" i="1" s="1"/>
  <c r="C139" i="1" s="1"/>
  <c r="E84" i="1"/>
  <c r="E100" i="1" s="1"/>
  <c r="E138" i="1"/>
  <c r="D84" i="1"/>
  <c r="D138" i="1" s="1"/>
  <c r="C84" i="1"/>
  <c r="C138" i="1"/>
  <c r="E89" i="1"/>
  <c r="E99" i="1" s="1"/>
  <c r="D89" i="1"/>
  <c r="D100" i="1"/>
  <c r="C89" i="1"/>
  <c r="C100" i="1"/>
  <c r="E12" i="1"/>
  <c r="E9" i="1"/>
  <c r="E8" i="1" s="1"/>
  <c r="E32" i="1" s="1"/>
  <c r="E23" i="1"/>
  <c r="E21" i="1"/>
  <c r="E25" i="1"/>
  <c r="D12" i="1"/>
  <c r="D9" i="1"/>
  <c r="D23" i="1"/>
  <c r="D25" i="1"/>
  <c r="D21" i="1" s="1"/>
  <c r="D8" i="1" s="1"/>
  <c r="D32" i="1" s="1"/>
  <c r="C12" i="1"/>
  <c r="C9" i="1"/>
  <c r="C23" i="1"/>
  <c r="C25" i="1"/>
  <c r="C21" i="1"/>
  <c r="C8" i="1" s="1"/>
  <c r="C32" i="1" s="1"/>
  <c r="C99" i="1"/>
  <c r="D9" i="2"/>
  <c r="D20" i="2" s="1"/>
  <c r="C136" i="1"/>
  <c r="C47" i="2"/>
  <c r="C20" i="2"/>
  <c r="C13" i="2" s="1"/>
  <c r="C11" i="2" s="1"/>
  <c r="C105" i="1"/>
  <c r="C106" i="1"/>
  <c r="C112" i="1"/>
  <c r="C111" i="1"/>
  <c r="C117" i="1"/>
  <c r="C126" i="1" s="1"/>
  <c r="C125" i="1" s="1"/>
  <c r="C130" i="1" s="1"/>
  <c r="C118" i="1"/>
  <c r="E140" i="1" l="1"/>
  <c r="E52" i="1"/>
  <c r="E105" i="1"/>
  <c r="E106" i="1"/>
  <c r="D35" i="1"/>
  <c r="D78" i="1" s="1"/>
  <c r="D139" i="1" s="1"/>
  <c r="D52" i="1"/>
  <c r="D140" i="1"/>
  <c r="C51" i="2"/>
  <c r="C54" i="2" s="1"/>
  <c r="E35" i="1"/>
  <c r="E78" i="1" s="1"/>
  <c r="E139" i="1" s="1"/>
  <c r="D136" i="1"/>
  <c r="E5" i="1"/>
  <c r="E136" i="1" s="1"/>
  <c r="D15" i="2"/>
  <c r="D99" i="1"/>
  <c r="B15" i="2"/>
  <c r="B13" i="2" s="1"/>
  <c r="B11" i="2" s="1"/>
  <c r="D44" i="2"/>
  <c r="D47" i="2"/>
  <c r="D43" i="2" s="1"/>
  <c r="D33" i="2" s="1"/>
  <c r="B44" i="2"/>
  <c r="C44" i="2"/>
  <c r="C43" i="2" s="1"/>
  <c r="C33" i="2" s="1"/>
  <c r="D13" i="2"/>
  <c r="D11" i="2" s="1"/>
  <c r="D59" i="2"/>
  <c r="E9" i="2"/>
  <c r="B47" i="2"/>
  <c r="B43" i="2" s="1"/>
  <c r="B33" i="2" s="1"/>
  <c r="B20" i="2"/>
  <c r="D51" i="2" l="1"/>
  <c r="D54" i="2" s="1"/>
  <c r="B51" i="2"/>
  <c r="B54" i="2" s="1"/>
  <c r="E59" i="2"/>
  <c r="E47" i="2"/>
  <c r="E15" i="2"/>
  <c r="E13" i="2"/>
  <c r="E11" i="2" s="1"/>
  <c r="E51" i="2" s="1"/>
  <c r="E54" i="2" s="1"/>
  <c r="E20" i="2"/>
  <c r="F9" i="2"/>
  <c r="E44" i="2"/>
  <c r="E43" i="2" s="1"/>
  <c r="E33" i="2" s="1"/>
  <c r="E111" i="1"/>
  <c r="E112" i="1"/>
  <c r="D106" i="1"/>
  <c r="D105" i="1"/>
  <c r="D112" i="1" l="1"/>
  <c r="D111" i="1"/>
  <c r="F15" i="2"/>
  <c r="F20" i="2"/>
  <c r="G9" i="2"/>
  <c r="F44" i="2"/>
  <c r="F13" i="2"/>
  <c r="F11" i="2" s="1"/>
  <c r="F59" i="2"/>
  <c r="F47" i="2"/>
  <c r="F43" i="2"/>
  <c r="F33" i="2" s="1"/>
  <c r="E117" i="1"/>
  <c r="E118" i="1"/>
  <c r="F51" i="2" l="1"/>
  <c r="F54" i="2" s="1"/>
  <c r="E126" i="1"/>
  <c r="E125" i="1" s="1"/>
  <c r="E130" i="1" s="1"/>
  <c r="G20" i="2"/>
  <c r="H9" i="2"/>
  <c r="G47" i="2"/>
  <c r="G44" i="2"/>
  <c r="G43" i="2" s="1"/>
  <c r="G33" i="2" s="1"/>
  <c r="G15" i="2"/>
  <c r="G13" i="2" s="1"/>
  <c r="G11" i="2" s="1"/>
  <c r="G51" i="2" s="1"/>
  <c r="G54" i="2" s="1"/>
  <c r="G59" i="2"/>
  <c r="D117" i="1"/>
  <c r="D118" i="1"/>
  <c r="D126" i="1" l="1"/>
  <c r="D125" i="1" s="1"/>
  <c r="D130" i="1" s="1"/>
  <c r="H15" i="2"/>
  <c r="H13" i="2" s="1"/>
  <c r="H11" i="2" s="1"/>
  <c r="H51" i="2" s="1"/>
  <c r="H54" i="2" s="1"/>
  <c r="H59" i="2"/>
  <c r="I9" i="2"/>
  <c r="H44" i="2"/>
  <c r="H47" i="2"/>
  <c r="H43" i="2" s="1"/>
  <c r="H33" i="2" s="1"/>
  <c r="H20" i="2"/>
  <c r="I20" i="2" l="1"/>
  <c r="J9" i="2"/>
  <c r="I15" i="2"/>
  <c r="I13" i="2" s="1"/>
  <c r="I11" i="2" s="1"/>
  <c r="I47" i="2"/>
  <c r="I44" i="2"/>
  <c r="I43" i="2" s="1"/>
  <c r="I33" i="2" s="1"/>
  <c r="I59" i="2"/>
  <c r="I51" i="2" l="1"/>
  <c r="I54" i="2" s="1"/>
  <c r="J59" i="2"/>
  <c r="J20" i="2"/>
  <c r="J47" i="2"/>
  <c r="J15" i="2"/>
  <c r="J44" i="2"/>
  <c r="J43" i="2" s="1"/>
  <c r="J33" i="2" s="1"/>
  <c r="J13" i="2"/>
  <c r="J11" i="2" s="1"/>
  <c r="K9" i="2"/>
  <c r="J51" i="2" l="1"/>
  <c r="J54" i="2" s="1"/>
  <c r="K44" i="2"/>
  <c r="K43" i="2" s="1"/>
  <c r="K33" i="2" s="1"/>
  <c r="L9" i="2"/>
  <c r="K15" i="2"/>
  <c r="K13" i="2" s="1"/>
  <c r="K11" i="2" s="1"/>
  <c r="K51" i="2" s="1"/>
  <c r="K54" i="2" s="1"/>
  <c r="K59" i="2"/>
  <c r="K20" i="2"/>
  <c r="K47" i="2"/>
  <c r="L15" i="2" l="1"/>
  <c r="M9" i="2"/>
  <c r="L44" i="2"/>
  <c r="L59" i="2"/>
  <c r="L47" i="2"/>
  <c r="L43" i="2" s="1"/>
  <c r="L33" i="2" s="1"/>
  <c r="L20" i="2"/>
  <c r="L13" i="2" s="1"/>
  <c r="L11" i="2" s="1"/>
  <c r="L51" i="2" s="1"/>
  <c r="L54" i="2" s="1"/>
  <c r="M20" i="2" l="1"/>
  <c r="M44" i="2"/>
  <c r="M43" i="2"/>
  <c r="M33" i="2" s="1"/>
  <c r="M15" i="2"/>
  <c r="M13" i="2" s="1"/>
  <c r="M11" i="2" s="1"/>
  <c r="M51" i="2" s="1"/>
  <c r="M54" i="2" s="1"/>
  <c r="M47" i="2"/>
  <c r="M59" i="2"/>
</calcChain>
</file>

<file path=xl/sharedStrings.xml><?xml version="1.0" encoding="utf-8"?>
<sst xmlns="http://schemas.openxmlformats.org/spreadsheetml/2006/main" count="222" uniqueCount="200">
  <si>
    <t>NAAM INSTELLING:</t>
  </si>
  <si>
    <t>VERANTWOORDELIJKE:</t>
  </si>
  <si>
    <t>LAATSTE BESCHIKBARE JAAR:</t>
  </si>
  <si>
    <t>JAARREKENING in Euro</t>
  </si>
  <si>
    <t>Codes</t>
  </si>
  <si>
    <t>BALANS</t>
  </si>
  <si>
    <t>ACTIVA</t>
  </si>
  <si>
    <t xml:space="preserve"> </t>
  </si>
  <si>
    <t>VASTE ACTIVA</t>
  </si>
  <si>
    <t>20/28</t>
  </si>
  <si>
    <t xml:space="preserve">I. Oprichtingskosten      </t>
  </si>
  <si>
    <t xml:space="preserve">II. Immateriele vaste activa </t>
  </si>
  <si>
    <t xml:space="preserve">III. Materiele vaste activa </t>
  </si>
  <si>
    <t>22/27</t>
  </si>
  <si>
    <t xml:space="preserve">A. Terreinen en gebouwen                                               </t>
  </si>
  <si>
    <t xml:space="preserve">B. Installaties,machines en uitrusting                       </t>
  </si>
  <si>
    <t xml:space="preserve">C. Meubilair en rollend materieel                            </t>
  </si>
  <si>
    <t xml:space="preserve">D. Leasing en soortgelijke rechten                            </t>
  </si>
  <si>
    <t xml:space="preserve">E. Overige materiele vaste activa                                </t>
  </si>
  <si>
    <t xml:space="preserve">F. Vaste Act.in aanbouw en vooruitbet.                    </t>
  </si>
  <si>
    <t xml:space="preserve">IV. Financiele vaste activa                                              </t>
  </si>
  <si>
    <t>-</t>
  </si>
  <si>
    <t xml:space="preserve">VLOTTENDE ACTIVA                                                     </t>
  </si>
  <si>
    <t>29/58</t>
  </si>
  <si>
    <t xml:space="preserve">V. Vorderingen op meer dan 1 jaar                             </t>
  </si>
  <si>
    <t xml:space="preserve">VI. Voorraden                                                                          </t>
  </si>
  <si>
    <t xml:space="preserve">A.Goederen en produkten                                              </t>
  </si>
  <si>
    <t xml:space="preserve">VII. Vorderingen ten hoogste 1 jaar                              </t>
  </si>
  <si>
    <t>40/41</t>
  </si>
  <si>
    <t xml:space="preserve">A. Werkingsvorderingen                                                 </t>
  </si>
  <si>
    <t xml:space="preserve">B. Overige vorderingen                                                   </t>
  </si>
  <si>
    <t xml:space="preserve">VIII. Geldbeleggingen                                                         </t>
  </si>
  <si>
    <t>50/53</t>
  </si>
  <si>
    <t xml:space="preserve">IX. Liquide middelen                                                           </t>
  </si>
  <si>
    <t>54/58</t>
  </si>
  <si>
    <t xml:space="preserve">X. Overlopende rekeningen actief                               </t>
  </si>
  <si>
    <t>490/1</t>
  </si>
  <si>
    <t>=</t>
  </si>
  <si>
    <t>TOTAAL DER ACTIVA</t>
  </si>
  <si>
    <t>20/58</t>
  </si>
  <si>
    <t>_</t>
  </si>
  <si>
    <t/>
  </si>
  <si>
    <t>PASSIVA</t>
  </si>
  <si>
    <t xml:space="preserve">EIGEN MIDDELEN                                                          </t>
  </si>
  <si>
    <t>10/15</t>
  </si>
  <si>
    <t xml:space="preserve">I. Kapitaal                                                                       </t>
  </si>
  <si>
    <t>II. Uitgiftepremies</t>
  </si>
  <si>
    <t xml:space="preserve">III.Herwaarderingsmeerwaarden                                      </t>
  </si>
  <si>
    <t xml:space="preserve">IV. Reserves                                                                            </t>
  </si>
  <si>
    <t xml:space="preserve">V. Gecumuleerd overschot(tekort)                               </t>
  </si>
  <si>
    <t xml:space="preserve">VI.Investeringssubsidies                                                    </t>
  </si>
  <si>
    <t>VOORZIENINGEN EN UITGESTELDE BELASTINGEN</t>
  </si>
  <si>
    <t>A.Voorzieningen voor risico's en kosten</t>
  </si>
  <si>
    <t>160/6</t>
  </si>
  <si>
    <t xml:space="preserve">2. Belastingen                     </t>
  </si>
  <si>
    <t>163/5</t>
  </si>
  <si>
    <t>B. Uitgestelde belastingen</t>
  </si>
  <si>
    <t>SCHULDEN</t>
  </si>
  <si>
    <t>17/49</t>
  </si>
  <si>
    <t xml:space="preserve">VIII. Schulden op meer dan 1 jaar                                    </t>
  </si>
  <si>
    <t xml:space="preserve">A.Financiele schulden                                                        </t>
  </si>
  <si>
    <t>170/4</t>
  </si>
  <si>
    <t xml:space="preserve">1.Leasingschulden en soortgelijke                                </t>
  </si>
  <si>
    <t xml:space="preserve">2.Kredietinstellingen                                                             </t>
  </si>
  <si>
    <t xml:space="preserve">3.Overige leningen                                                                </t>
  </si>
  <si>
    <t xml:space="preserve">B.Werkingsschulden                                                            </t>
  </si>
  <si>
    <t>C.Ontvangen vooruitbetalingen op bestelling</t>
  </si>
  <si>
    <t>D. Overige schulden</t>
  </si>
  <si>
    <t>178/9</t>
  </si>
  <si>
    <t xml:space="preserve">IX. Schulden op ten hoogste 1 jaar                                 </t>
  </si>
  <si>
    <t>42/48</t>
  </si>
  <si>
    <t xml:space="preserve">A. Schulden die binnen het jr vervalllen                       </t>
  </si>
  <si>
    <t xml:space="preserve">B. Financiele schulden                                                       </t>
  </si>
  <si>
    <t xml:space="preserve">1. Kredietinstellingen                                                             </t>
  </si>
  <si>
    <t>430/8</t>
  </si>
  <si>
    <t xml:space="preserve">2. Overige leningen                                                               </t>
  </si>
  <si>
    <t xml:space="preserve">C. Werkingsschulden                                                          </t>
  </si>
  <si>
    <t xml:space="preserve">1. Leveranciers                                                                        </t>
  </si>
  <si>
    <t xml:space="preserve">2. Te betalen wissels                                                            </t>
  </si>
  <si>
    <t xml:space="preserve">3  Te ontvangen facturen                                                   </t>
  </si>
  <si>
    <t>4  Andere werkingsschulden</t>
  </si>
  <si>
    <t>D. Ontvangen vooruitbetalingen</t>
  </si>
  <si>
    <t xml:space="preserve">E. Schulden mbt belast,bezold,soc last                       </t>
  </si>
  <si>
    <t xml:space="preserve">1. Belastingen                                                                          </t>
  </si>
  <si>
    <t>450/3</t>
  </si>
  <si>
    <t xml:space="preserve">2. Bezoldigingen en soc.lasten                                       </t>
  </si>
  <si>
    <t>454/9</t>
  </si>
  <si>
    <t xml:space="preserve">F. Overige schulden                                                             </t>
  </si>
  <si>
    <t>47/48</t>
  </si>
  <si>
    <t xml:space="preserve">X. Overlopende rekeningen passief                               </t>
  </si>
  <si>
    <t>492/3</t>
  </si>
  <si>
    <t>TOTAAL DER PASSIVA</t>
  </si>
  <si>
    <t>10/49</t>
  </si>
  <si>
    <t>Is de balans in evenwicht ?</t>
  </si>
  <si>
    <t>ja</t>
  </si>
  <si>
    <t>RESULTATENREKENING</t>
  </si>
  <si>
    <t xml:space="preserve">I. Werkingsopbrengsten en gepr.vaste act                  </t>
  </si>
  <si>
    <t>70/74</t>
  </si>
  <si>
    <t xml:space="preserve">A. Werkingsopbrengsten                                                  </t>
  </si>
  <si>
    <t xml:space="preserve">B.Wijziging in de voorraad </t>
  </si>
  <si>
    <t xml:space="preserve">C. Geproduceerde vaste activa                                     </t>
  </si>
  <si>
    <t xml:space="preserve">II.Werkingskosten                                                                               </t>
  </si>
  <si>
    <t>60/64</t>
  </si>
  <si>
    <t>A.Goederen en produkten</t>
  </si>
  <si>
    <t xml:space="preserve">B. Diensten en diverse leveringen                                 </t>
  </si>
  <si>
    <t xml:space="preserve">C. Bezoldigingen ,sociale last en pens.                       </t>
  </si>
  <si>
    <t xml:space="preserve">D. Afschrijv en waardeverm Oprk.en MVA                 </t>
  </si>
  <si>
    <t xml:space="preserve">E. Waardeverminderingen op Vorderingen (toev.(+), terugn.(-))                 </t>
  </si>
  <si>
    <t xml:space="preserve">F. Voorzieningen voor risico's en kosten   (toev.(+), terugn.(-))                     </t>
  </si>
  <si>
    <t>635/7</t>
  </si>
  <si>
    <t xml:space="preserve">G. Andere Werkingskosten                                             </t>
  </si>
  <si>
    <t>640/8</t>
  </si>
  <si>
    <t xml:space="preserve">H. Als herstructureringsk.geact.werkingskosten   </t>
  </si>
  <si>
    <t xml:space="preserve">III.Werkingsoverschot  (+)                                    </t>
  </si>
  <si>
    <t>70/64</t>
  </si>
  <si>
    <t xml:space="preserve">....Werkingstekort  (-)                                                                   </t>
  </si>
  <si>
    <t>64/70</t>
  </si>
  <si>
    <t xml:space="preserve">IV.Financiele opbrengsten                                                </t>
  </si>
  <si>
    <t xml:space="preserve">V. Financiele kosten                                                            </t>
  </si>
  <si>
    <t xml:space="preserve">VI.Overschot uit de gewone aktiviteit  (+)                       </t>
  </si>
  <si>
    <t>70/65</t>
  </si>
  <si>
    <t xml:space="preserve">...Tekort uit de gewone aktiviteit  (-)                               </t>
  </si>
  <si>
    <t>65/70</t>
  </si>
  <si>
    <t xml:space="preserve">VII. Uitzonderlijke opbrengsten                                         </t>
  </si>
  <si>
    <t xml:space="preserve">VIII.Uitzonderlijke kosten                                                    </t>
  </si>
  <si>
    <t xml:space="preserve">IX.Overschot van het boekjaar voor belasting (+)                           </t>
  </si>
  <si>
    <t>70/66</t>
  </si>
  <si>
    <t xml:space="preserve">...Tekort van het boekjaar voor belasting  (-)                                   </t>
  </si>
  <si>
    <t>66/70</t>
  </si>
  <si>
    <t xml:space="preserve">X.Belastingen op het resultaat </t>
  </si>
  <si>
    <t>…Regularisering van bel. en terugneming van voorz. voor bel.</t>
  </si>
  <si>
    <t xml:space="preserve">XI.Overschot van het boekjaar na belasting(+)                           </t>
  </si>
  <si>
    <t>70/67</t>
  </si>
  <si>
    <t xml:space="preserve">...Tekort van het boekjaar na belasting  (-)                                   </t>
  </si>
  <si>
    <t>67/70</t>
  </si>
  <si>
    <t>XII.Onttrekking aan de belasingvrije reserves(+)</t>
  </si>
  <si>
    <t>…Overboeking naar de belastingvrije reserves(-)</t>
  </si>
  <si>
    <t>RESULTAATSVERWERKING</t>
  </si>
  <si>
    <t>A. Te bestemmen resultaat</t>
  </si>
  <si>
    <t>70/69</t>
  </si>
  <si>
    <t>1. Resultaat van het boekjaar</t>
  </si>
  <si>
    <t>690</t>
  </si>
  <si>
    <t>2. Overgedragen resultaat van het vorig boekjaar</t>
  </si>
  <si>
    <t>790</t>
  </si>
  <si>
    <t>B. Onttrekking aan de reserves</t>
  </si>
  <si>
    <t>792</t>
  </si>
  <si>
    <t>C. Toevoeging aan de reserves</t>
  </si>
  <si>
    <t>692</t>
  </si>
  <si>
    <t>D. Over te dragen resultaat</t>
  </si>
  <si>
    <t>693/793</t>
  </si>
  <si>
    <t>E.Tussenkomst van de vennoten in het verlies</t>
  </si>
  <si>
    <t>F.Uit te keren winst</t>
  </si>
  <si>
    <t>694/6</t>
  </si>
  <si>
    <t>Financiële criteria</t>
  </si>
  <si>
    <t>2.4.1.a. Rentabiliteit eigen vermogen (%)</t>
  </si>
  <si>
    <t>2.4.1.b. Netto marge (%)</t>
  </si>
  <si>
    <t>2.4.2. Solvabiliteit (%)</t>
  </si>
  <si>
    <t>2.4.3. Liquiditeit</t>
  </si>
  <si>
    <t>5.2.1. Dekkingsgraad: interestdekking</t>
  </si>
  <si>
    <t>5.2.1. Dekkingsgraad: totale dekking</t>
  </si>
  <si>
    <t>BEGINJAAR BUSINESS PLAN:</t>
  </si>
  <si>
    <t>LAATSTE JAAR BUSINESS PLAN:</t>
  </si>
  <si>
    <t>BUSINESS PLAN</t>
  </si>
  <si>
    <t>JAAR</t>
  </si>
  <si>
    <t>OPBRENGSTEN</t>
  </si>
  <si>
    <t>Totale Werkingsopbrengsten (70/74)</t>
  </si>
  <si>
    <t>Werkingsopbrengsten uit dagprijs (700)</t>
  </si>
  <si>
    <t>Aantal verblijfsdagen:</t>
  </si>
  <si>
    <t>Gemiddelde dagprijs in het rusthuis:</t>
  </si>
  <si>
    <t>Werkingsopbrengsten uit R.I.Z.I.V. (702):</t>
  </si>
  <si>
    <t>Interne facturatie (73)(*)</t>
  </si>
  <si>
    <t>Andere werkingsopbrengsten (74)(*)</t>
  </si>
  <si>
    <t>Financiele opbrengsten (75)</t>
  </si>
  <si>
    <t>waarvan :</t>
  </si>
  <si>
    <t>afschrijving van kapitaalsubsidies (uit 753)</t>
  </si>
  <si>
    <t>KOSTEN</t>
  </si>
  <si>
    <t>Goederen en produkten (60)</t>
  </si>
  <si>
    <t>Diensten en diverse leveringen (61)</t>
  </si>
  <si>
    <t>Bezoldigingen, soc. lasten en pens. (62)</t>
  </si>
  <si>
    <t>Andere werkingskosten (640/9)</t>
  </si>
  <si>
    <t xml:space="preserve">Afschrijvingen en financiele lasten </t>
  </si>
  <si>
    <t xml:space="preserve">Afschrijvingen </t>
  </si>
  <si>
    <t xml:space="preserve">     Afschr. bestaande invest. (deel van 63)</t>
  </si>
  <si>
    <t>Financiele lasten (65)</t>
  </si>
  <si>
    <t>Overschot/tekort van het boekjr</t>
  </si>
  <si>
    <t>CASH FLOW</t>
  </si>
  <si>
    <t>5.2.2. Geprojecteerde dekkingsgraad</t>
  </si>
  <si>
    <t>(*)</t>
  </si>
  <si>
    <t>Gelieve bij deze posten toelichting te geven waaruit ze bestaan</t>
  </si>
  <si>
    <t xml:space="preserve">     Afschr. nieuwe invest. (deel van 63)</t>
  </si>
  <si>
    <t>Aflosssingen (bestaande invest. )</t>
  </si>
  <si>
    <t>Aflossingen (nieuwe invest.)</t>
  </si>
  <si>
    <t xml:space="preserve">     bestaande financiële lasten (deel van 65)</t>
  </si>
  <si>
    <t xml:space="preserve">     interesten nieuwe invest. (deel van 65)</t>
  </si>
  <si>
    <t xml:space="preserve">Gelieve op dit werkblad de totaal (geraamde) kostprijs van het project te vermelden en </t>
  </si>
  <si>
    <t>de wijze van financiering van het project (inbreng eigen middelen,  lening, schenking,…)</t>
  </si>
  <si>
    <t xml:space="preserve">1. Pensioenen en soortgelijke verplicht.                     </t>
  </si>
  <si>
    <t xml:space="preserve">3. Grote herstellings-en onderhoudswerken             </t>
  </si>
  <si>
    <t xml:space="preserve">4. Overige risico's en kosten                                            </t>
  </si>
  <si>
    <t xml:space="preserve">D. Andere werkingsopbrengsten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</si>
</sst>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0"/>
      <name val="Arial"/>
    </font>
    <font>
      <b/>
      <sz val="10"/>
      <color indexed="12"/>
      <name val="Arial"/>
      <family val="2"/>
    </font>
    <font>
      <b/>
      <sz val="10"/>
      <color indexed="12"/>
      <name val="Arial"/>
    </font>
    <font>
      <sz val="10"/>
      <color indexed="12"/>
      <name val="Arial"/>
      <family val="2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</font>
    <font>
      <sz val="10"/>
      <color indexed="8"/>
      <name val="Arial"/>
      <family val="2"/>
    </font>
    <font>
      <b/>
      <i/>
      <u/>
      <sz val="10"/>
      <name val="Courier New"/>
      <family val="3"/>
    </font>
    <font>
      <b/>
      <i/>
      <sz val="10"/>
      <name val="Arial"/>
      <family val="2"/>
    </font>
    <font>
      <sz val="8"/>
      <name val="Arial"/>
    </font>
    <font>
      <b/>
      <u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</font>
    <font>
      <i/>
      <sz val="8"/>
      <name val="Arial"/>
      <family val="2"/>
    </font>
    <font>
      <b/>
      <sz val="8"/>
      <name val="Arial"/>
    </font>
    <font>
      <sz val="8"/>
      <color indexed="8"/>
      <name val="Arial"/>
    </font>
    <font>
      <b/>
      <u/>
      <sz val="8"/>
      <name val="Arial"/>
    </font>
    <font>
      <sz val="8"/>
      <color indexed="12"/>
      <name val="Arial"/>
      <family val="2"/>
    </font>
    <font>
      <i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NumberFormat="1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2" fillId="0" borderId="0" xfId="0" applyFont="1" applyFill="1" applyProtection="1">
      <protection locked="0"/>
    </xf>
    <xf numFmtId="0" fontId="0" fillId="0" borderId="0" xfId="0" applyFill="1"/>
    <xf numFmtId="0" fontId="3" fillId="0" borderId="0" xfId="0" applyFont="1" applyFill="1" applyProtection="1">
      <protection locked="0"/>
    </xf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quotePrefix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0" fontId="5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Protection="1"/>
    <xf numFmtId="0" fontId="6" fillId="0" borderId="0" xfId="0" applyFont="1" applyFill="1" applyAlignment="1" applyProtection="1">
      <alignment horizontal="left"/>
    </xf>
    <xf numFmtId="0" fontId="6" fillId="0" borderId="0" xfId="0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NumberFormat="1" applyFont="1" applyFill="1" applyAlignment="1" applyProtection="1">
      <alignment horizontal="left"/>
    </xf>
    <xf numFmtId="0" fontId="4" fillId="0" borderId="0" xfId="0" quotePrefix="1" applyFon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left"/>
    </xf>
    <xf numFmtId="3" fontId="8" fillId="0" borderId="0" xfId="0" applyNumberFormat="1" applyFont="1" applyFill="1" applyProtection="1">
      <protection locked="0"/>
    </xf>
    <xf numFmtId="0" fontId="7" fillId="0" borderId="0" xfId="0" quotePrefix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fill"/>
    </xf>
    <xf numFmtId="16" fontId="7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17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/>
    <xf numFmtId="3" fontId="4" fillId="0" borderId="0" xfId="0" applyNumberFormat="1" applyFont="1" applyFill="1" applyProtection="1"/>
    <xf numFmtId="0" fontId="7" fillId="0" borderId="0" xfId="0" quotePrefix="1" applyFont="1" applyFill="1" applyAlignment="1" applyProtection="1"/>
    <xf numFmtId="3" fontId="4" fillId="0" borderId="0" xfId="0" applyNumberFormat="1" applyFont="1" applyFill="1" applyProtection="1">
      <protection locked="0"/>
    </xf>
    <xf numFmtId="0" fontId="4" fillId="0" borderId="0" xfId="0" applyFont="1" applyFill="1"/>
    <xf numFmtId="0" fontId="0" fillId="0" borderId="0" xfId="0" applyFill="1" applyAlignment="1" applyProtection="1">
      <alignment horizontal="left"/>
    </xf>
    <xf numFmtId="0" fontId="0" fillId="0" borderId="0" xfId="0" applyNumberFormat="1" applyFill="1" applyAlignment="1" applyProtection="1">
      <alignment horizontal="left"/>
    </xf>
    <xf numFmtId="3" fontId="5" fillId="0" borderId="0" xfId="0" applyNumberFormat="1" applyFont="1" applyFill="1" applyProtection="1"/>
    <xf numFmtId="0" fontId="0" fillId="0" borderId="0" xfId="0" quotePrefix="1" applyFill="1" applyAlignment="1" applyProtection="1">
      <alignment horizontal="left"/>
    </xf>
    <xf numFmtId="0" fontId="0" fillId="0" borderId="0" xfId="0" quotePrefix="1" applyNumberFormat="1" applyFill="1" applyAlignment="1" applyProtection="1">
      <alignment horizontal="left"/>
    </xf>
    <xf numFmtId="0" fontId="9" fillId="0" borderId="0" xfId="0" quotePrefix="1" applyFont="1" applyFill="1" applyAlignment="1" applyProtection="1">
      <alignment horizontal="left"/>
    </xf>
    <xf numFmtId="0" fontId="9" fillId="0" borderId="0" xfId="0" quotePrefix="1" applyNumberFormat="1" applyFont="1" applyFill="1" applyAlignment="1" applyProtection="1">
      <alignment horizontal="left"/>
    </xf>
    <xf numFmtId="3" fontId="9" fillId="0" borderId="0" xfId="0" applyNumberFormat="1" applyFont="1" applyFill="1" applyProtection="1"/>
    <xf numFmtId="0" fontId="4" fillId="0" borderId="0" xfId="0" quotePrefix="1" applyNumberFormat="1" applyFont="1" applyFill="1" applyAlignment="1" applyProtection="1">
      <alignment horizontal="left"/>
    </xf>
    <xf numFmtId="0" fontId="1" fillId="0" borderId="0" xfId="0" quotePrefix="1" applyFont="1" applyFill="1" applyAlignment="1" applyProtection="1">
      <alignment horizontal="left"/>
    </xf>
    <xf numFmtId="0" fontId="1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8" fillId="0" borderId="0" xfId="0" applyNumberFormat="1" applyFont="1" applyFill="1" applyAlignment="1" applyProtection="1">
      <alignment horizontal="left"/>
    </xf>
    <xf numFmtId="0" fontId="0" fillId="0" borderId="0" xfId="0" applyFill="1" applyProtection="1"/>
    <xf numFmtId="0" fontId="5" fillId="0" borderId="0" xfId="0" applyFont="1" applyFill="1" applyProtection="1"/>
    <xf numFmtId="0" fontId="6" fillId="0" borderId="0" xfId="0" applyFont="1" applyFill="1" applyAlignment="1" applyProtection="1">
      <alignment horizontal="center"/>
    </xf>
    <xf numFmtId="0" fontId="10" fillId="0" borderId="0" xfId="0" applyNumberFormat="1" applyFont="1" applyFill="1" applyProtection="1"/>
    <xf numFmtId="0" fontId="10" fillId="0" borderId="0" xfId="0" applyNumberFormat="1" applyFont="1" applyFill="1" applyAlignment="1" applyProtection="1">
      <alignment horizontal="left"/>
    </xf>
    <xf numFmtId="0" fontId="11" fillId="0" borderId="1" xfId="0" applyNumberFormat="1" applyFont="1" applyFill="1" applyBorder="1" applyAlignment="1" applyProtection="1">
      <alignment horizontal="center"/>
    </xf>
    <xf numFmtId="0" fontId="6" fillId="0" borderId="0" xfId="0" applyFont="1" applyFill="1"/>
    <xf numFmtId="0" fontId="5" fillId="2" borderId="0" xfId="0" applyFont="1" applyFill="1"/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2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1" fillId="2" borderId="0" xfId="0" applyFont="1" applyFill="1"/>
    <xf numFmtId="0" fontId="14" fillId="2" borderId="2" xfId="0" applyFont="1" applyFill="1" applyBorder="1"/>
    <xf numFmtId="0" fontId="22" fillId="2" borderId="0" xfId="0" applyFont="1" applyFill="1" applyAlignment="1">
      <alignment horizontal="left"/>
    </xf>
    <xf numFmtId="0" fontId="22" fillId="2" borderId="0" xfId="0" applyFont="1" applyFill="1"/>
    <xf numFmtId="0" fontId="2" fillId="2" borderId="0" xfId="0" applyFont="1" applyFill="1" applyBorder="1"/>
    <xf numFmtId="0" fontId="2" fillId="2" borderId="0" xfId="0" applyFont="1" applyFill="1" applyProtection="1">
      <protection locked="0"/>
    </xf>
    <xf numFmtId="0" fontId="3" fillId="2" borderId="0" xfId="0" applyFont="1" applyFill="1"/>
    <xf numFmtId="0" fontId="4" fillId="2" borderId="0" xfId="0" applyFont="1" applyFill="1"/>
    <xf numFmtId="0" fontId="23" fillId="2" borderId="0" xfId="0" applyFont="1" applyFill="1"/>
    <xf numFmtId="3" fontId="14" fillId="2" borderId="1" xfId="0" applyNumberFormat="1" applyFont="1" applyFill="1" applyBorder="1"/>
    <xf numFmtId="3" fontId="12" fillId="2" borderId="0" xfId="0" applyNumberFormat="1" applyFon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3" fontId="22" fillId="2" borderId="3" xfId="0" applyNumberFormat="1" applyFont="1" applyFill="1" applyBorder="1" applyProtection="1">
      <protection locked="0"/>
    </xf>
    <xf numFmtId="3" fontId="12" fillId="2" borderId="0" xfId="0" applyNumberFormat="1" applyFont="1" applyFill="1" applyBorder="1" applyProtection="1">
      <protection locked="0"/>
    </xf>
    <xf numFmtId="3" fontId="12" fillId="2" borderId="2" xfId="0" applyNumberFormat="1" applyFont="1" applyFill="1" applyBorder="1"/>
    <xf numFmtId="3" fontId="20" fillId="2" borderId="3" xfId="0" applyNumberFormat="1" applyFont="1" applyFill="1" applyBorder="1" applyProtection="1">
      <protection locked="0"/>
    </xf>
    <xf numFmtId="3" fontId="7" fillId="0" borderId="0" xfId="0" applyNumberFormat="1" applyFont="1" applyFill="1" applyProtection="1"/>
    <xf numFmtId="0" fontId="22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workbookViewId="0">
      <selection activeCell="C3" sqref="C3"/>
    </sheetView>
  </sheetViews>
  <sheetFormatPr defaultRowHeight="12.75" x14ac:dyDescent="0.2"/>
  <cols>
    <col min="1" max="1" width="52.140625" style="42" customWidth="1"/>
    <col min="2" max="2" width="11.42578125" style="30" customWidth="1"/>
    <col min="3" max="5" width="14.7109375" style="48" customWidth="1"/>
    <col min="6" max="16384" width="9.140625" style="4"/>
  </cols>
  <sheetData>
    <row r="1" spans="1:5" x14ac:dyDescent="0.2">
      <c r="A1" s="3" t="s">
        <v>0</v>
      </c>
      <c r="B1" s="18"/>
      <c r="C1" s="2"/>
      <c r="D1" s="2"/>
      <c r="E1" s="3"/>
    </row>
    <row r="2" spans="1:5" x14ac:dyDescent="0.2">
      <c r="A2" s="3" t="s">
        <v>1</v>
      </c>
      <c r="B2" s="18"/>
      <c r="C2" s="5"/>
      <c r="D2" s="5"/>
      <c r="E2" s="3"/>
    </row>
    <row r="3" spans="1:5" x14ac:dyDescent="0.2">
      <c r="A3" s="3" t="s">
        <v>2</v>
      </c>
      <c r="B3" s="1">
        <v>2012</v>
      </c>
      <c r="C3" s="6"/>
      <c r="D3" s="6"/>
      <c r="E3" s="6"/>
    </row>
    <row r="4" spans="1:5" x14ac:dyDescent="0.2">
      <c r="A4" s="3" t="s">
        <v>3</v>
      </c>
      <c r="B4" s="1"/>
      <c r="C4" s="6"/>
      <c r="D4" s="6"/>
      <c r="E4" s="6"/>
    </row>
    <row r="5" spans="1:5" x14ac:dyDescent="0.2">
      <c r="A5" s="7"/>
      <c r="B5" s="1" t="s">
        <v>4</v>
      </c>
      <c r="C5" s="8">
        <f>B3</f>
        <v>2012</v>
      </c>
      <c r="D5" s="8">
        <f>C5-1</f>
        <v>2011</v>
      </c>
      <c r="E5" s="8">
        <f>D5-1</f>
        <v>2010</v>
      </c>
    </row>
    <row r="6" spans="1:5" x14ac:dyDescent="0.2">
      <c r="A6" s="9" t="s">
        <v>5</v>
      </c>
      <c r="B6" s="10"/>
      <c r="C6" s="11"/>
      <c r="D6" s="11"/>
      <c r="E6" s="11"/>
    </row>
    <row r="7" spans="1:5" x14ac:dyDescent="0.2">
      <c r="A7" s="12"/>
      <c r="B7" s="13"/>
      <c r="C7" s="11"/>
      <c r="D7" s="11"/>
      <c r="E7" s="11"/>
    </row>
    <row r="8" spans="1:5" x14ac:dyDescent="0.2">
      <c r="A8" s="14" t="s">
        <v>6</v>
      </c>
      <c r="B8" s="15" t="s">
        <v>7</v>
      </c>
      <c r="C8" s="11">
        <f>SUM(C9,C21)</f>
        <v>0</v>
      </c>
      <c r="D8" s="11">
        <f>SUM(D9,D21)</f>
        <v>0</v>
      </c>
      <c r="E8" s="11">
        <f>SUM(E9,E21)</f>
        <v>0</v>
      </c>
    </row>
    <row r="9" spans="1:5" x14ac:dyDescent="0.2">
      <c r="A9" s="14" t="s">
        <v>8</v>
      </c>
      <c r="B9" s="15" t="s">
        <v>9</v>
      </c>
      <c r="C9" s="11">
        <f>SUM(C10,C11,C12,C19)</f>
        <v>0</v>
      </c>
      <c r="D9" s="11">
        <f>SUM(D10,D11,D12,D19)</f>
        <v>0</v>
      </c>
      <c r="E9" s="11">
        <f>SUM(E10,E11,E12,E19)</f>
        <v>0</v>
      </c>
    </row>
    <row r="10" spans="1:5" x14ac:dyDescent="0.2">
      <c r="A10" s="16" t="s">
        <v>10</v>
      </c>
      <c r="B10" s="17">
        <v>20</v>
      </c>
      <c r="C10" s="18">
        <v>0</v>
      </c>
      <c r="D10" s="18">
        <v>0</v>
      </c>
      <c r="E10" s="18">
        <v>0</v>
      </c>
    </row>
    <row r="11" spans="1:5" x14ac:dyDescent="0.2">
      <c r="A11" s="16" t="s">
        <v>11</v>
      </c>
      <c r="B11" s="17">
        <v>21</v>
      </c>
      <c r="C11" s="18">
        <v>0</v>
      </c>
      <c r="D11" s="18">
        <v>0</v>
      </c>
      <c r="E11" s="18">
        <v>0</v>
      </c>
    </row>
    <row r="12" spans="1:5" x14ac:dyDescent="0.2">
      <c r="A12" s="19" t="s">
        <v>12</v>
      </c>
      <c r="B12" s="15" t="s">
        <v>13</v>
      </c>
      <c r="C12" s="11">
        <f>SUM(C13:C18)</f>
        <v>0</v>
      </c>
      <c r="D12" s="11">
        <f>SUM(D13:D18)</f>
        <v>0</v>
      </c>
      <c r="E12" s="11">
        <f>SUM(E13:E18)</f>
        <v>0</v>
      </c>
    </row>
    <row r="13" spans="1:5" x14ac:dyDescent="0.2">
      <c r="A13" s="16" t="s">
        <v>14</v>
      </c>
      <c r="B13" s="17">
        <v>22</v>
      </c>
      <c r="C13" s="18">
        <v>0</v>
      </c>
      <c r="D13" s="18">
        <v>0</v>
      </c>
      <c r="E13" s="18">
        <v>0</v>
      </c>
    </row>
    <row r="14" spans="1:5" x14ac:dyDescent="0.2">
      <c r="A14" s="16" t="s">
        <v>15</v>
      </c>
      <c r="B14" s="17">
        <v>23</v>
      </c>
      <c r="C14" s="18">
        <v>0</v>
      </c>
      <c r="D14" s="18">
        <v>0</v>
      </c>
      <c r="E14" s="18">
        <v>0</v>
      </c>
    </row>
    <row r="15" spans="1:5" x14ac:dyDescent="0.2">
      <c r="A15" s="16" t="s">
        <v>16</v>
      </c>
      <c r="B15" s="17">
        <v>24</v>
      </c>
      <c r="C15" s="18">
        <v>0</v>
      </c>
      <c r="D15" s="18">
        <v>0</v>
      </c>
      <c r="E15" s="18">
        <v>0</v>
      </c>
    </row>
    <row r="16" spans="1:5" x14ac:dyDescent="0.2">
      <c r="A16" s="16" t="s">
        <v>17</v>
      </c>
      <c r="B16" s="17">
        <v>25</v>
      </c>
      <c r="C16" s="18">
        <v>0</v>
      </c>
      <c r="D16" s="18">
        <v>0</v>
      </c>
      <c r="E16" s="18">
        <v>0</v>
      </c>
    </row>
    <row r="17" spans="1:5" x14ac:dyDescent="0.2">
      <c r="A17" s="16" t="s">
        <v>18</v>
      </c>
      <c r="B17" s="17">
        <v>26</v>
      </c>
      <c r="C17" s="18">
        <v>0</v>
      </c>
      <c r="D17" s="18">
        <v>0</v>
      </c>
      <c r="E17" s="18">
        <v>0</v>
      </c>
    </row>
    <row r="18" spans="1:5" x14ac:dyDescent="0.2">
      <c r="A18" s="16" t="s">
        <v>19</v>
      </c>
      <c r="B18" s="17">
        <v>27</v>
      </c>
      <c r="C18" s="18">
        <v>0</v>
      </c>
      <c r="D18" s="18">
        <v>0</v>
      </c>
      <c r="E18" s="18">
        <v>0</v>
      </c>
    </row>
    <row r="19" spans="1:5" x14ac:dyDescent="0.2">
      <c r="A19" s="16" t="s">
        <v>20</v>
      </c>
      <c r="B19" s="17">
        <v>28</v>
      </c>
      <c r="C19" s="18">
        <v>0</v>
      </c>
      <c r="D19" s="18">
        <v>0</v>
      </c>
      <c r="E19" s="18">
        <v>0</v>
      </c>
    </row>
    <row r="20" spans="1:5" x14ac:dyDescent="0.2">
      <c r="A20" s="20" t="s">
        <v>21</v>
      </c>
      <c r="B20" s="15"/>
      <c r="C20" s="11"/>
      <c r="D20" s="11"/>
      <c r="E20" s="11"/>
    </row>
    <row r="21" spans="1:5" x14ac:dyDescent="0.2">
      <c r="A21" s="19" t="s">
        <v>22</v>
      </c>
      <c r="B21" s="15" t="s">
        <v>23</v>
      </c>
      <c r="C21" s="11">
        <f>SUM(C22:C23,C25,C28,C29,C30)</f>
        <v>0</v>
      </c>
      <c r="D21" s="11">
        <f>SUM(D22:D23,D25,D28,D29,D30)</f>
        <v>0</v>
      </c>
      <c r="E21" s="11">
        <f>SUM(E22:E23,E25,E28,E29,E30)</f>
        <v>0</v>
      </c>
    </row>
    <row r="22" spans="1:5" x14ac:dyDescent="0.2">
      <c r="A22" s="16" t="s">
        <v>24</v>
      </c>
      <c r="B22" s="17">
        <v>29</v>
      </c>
      <c r="C22" s="18">
        <v>0</v>
      </c>
      <c r="D22" s="18">
        <v>0</v>
      </c>
      <c r="E22" s="18">
        <v>0</v>
      </c>
    </row>
    <row r="23" spans="1:5" x14ac:dyDescent="0.2">
      <c r="A23" s="19" t="s">
        <v>25</v>
      </c>
      <c r="B23" s="15">
        <v>3</v>
      </c>
      <c r="C23" s="11">
        <f>SUM(C24)</f>
        <v>0</v>
      </c>
      <c r="D23" s="11">
        <f>SUM(D24)</f>
        <v>0</v>
      </c>
      <c r="E23" s="11">
        <f>SUM(E24)</f>
        <v>0</v>
      </c>
    </row>
    <row r="24" spans="1:5" x14ac:dyDescent="0.2">
      <c r="A24" s="16" t="s">
        <v>26</v>
      </c>
      <c r="B24" s="17">
        <v>30</v>
      </c>
      <c r="C24" s="18">
        <v>0</v>
      </c>
      <c r="D24" s="18">
        <v>0</v>
      </c>
      <c r="E24" s="18">
        <v>0</v>
      </c>
    </row>
    <row r="25" spans="1:5" x14ac:dyDescent="0.2">
      <c r="A25" s="19" t="s">
        <v>27</v>
      </c>
      <c r="B25" s="15" t="s">
        <v>28</v>
      </c>
      <c r="C25" s="11">
        <f>SUM(C26:C27)</f>
        <v>0</v>
      </c>
      <c r="D25" s="11">
        <f>SUM(D26:D27)</f>
        <v>0</v>
      </c>
      <c r="E25" s="11">
        <f>SUM(E26:E27)</f>
        <v>0</v>
      </c>
    </row>
    <row r="26" spans="1:5" x14ac:dyDescent="0.2">
      <c r="A26" s="16" t="s">
        <v>29</v>
      </c>
      <c r="B26" s="17">
        <v>40</v>
      </c>
      <c r="C26" s="18">
        <v>0</v>
      </c>
      <c r="D26" s="18">
        <v>0</v>
      </c>
      <c r="E26" s="18">
        <v>0</v>
      </c>
    </row>
    <row r="27" spans="1:5" x14ac:dyDescent="0.2">
      <c r="A27" s="16" t="s">
        <v>30</v>
      </c>
      <c r="B27" s="17">
        <v>41</v>
      </c>
      <c r="C27" s="18">
        <v>0</v>
      </c>
      <c r="D27" s="18">
        <v>0</v>
      </c>
      <c r="E27" s="18">
        <v>0</v>
      </c>
    </row>
    <row r="28" spans="1:5" x14ac:dyDescent="0.2">
      <c r="A28" s="16" t="s">
        <v>31</v>
      </c>
      <c r="B28" s="17" t="s">
        <v>32</v>
      </c>
      <c r="C28" s="18">
        <v>0</v>
      </c>
      <c r="D28" s="18">
        <v>0</v>
      </c>
      <c r="E28" s="18">
        <v>0</v>
      </c>
    </row>
    <row r="29" spans="1:5" x14ac:dyDescent="0.2">
      <c r="A29" s="16" t="s">
        <v>33</v>
      </c>
      <c r="B29" s="17" t="s">
        <v>34</v>
      </c>
      <c r="C29" s="18">
        <v>0</v>
      </c>
      <c r="D29" s="18">
        <v>0</v>
      </c>
      <c r="E29" s="18">
        <v>0</v>
      </c>
    </row>
    <row r="30" spans="1:5" x14ac:dyDescent="0.2">
      <c r="A30" s="16" t="s">
        <v>35</v>
      </c>
      <c r="B30" s="17" t="s">
        <v>36</v>
      </c>
      <c r="C30" s="18">
        <v>0</v>
      </c>
      <c r="D30" s="18">
        <v>0</v>
      </c>
      <c r="E30" s="18">
        <v>0</v>
      </c>
    </row>
    <row r="31" spans="1:5" x14ac:dyDescent="0.2">
      <c r="A31" s="20" t="s">
        <v>37</v>
      </c>
      <c r="B31" s="15"/>
      <c r="C31" s="11"/>
      <c r="D31" s="11"/>
      <c r="E31" s="11"/>
    </row>
    <row r="32" spans="1:5" x14ac:dyDescent="0.2">
      <c r="A32" s="14" t="s">
        <v>38</v>
      </c>
      <c r="B32" s="15" t="s">
        <v>39</v>
      </c>
      <c r="C32" s="11">
        <f>SUM(C8)</f>
        <v>0</v>
      </c>
      <c r="D32" s="11">
        <f>SUM(D8)</f>
        <v>0</v>
      </c>
      <c r="E32" s="11">
        <f>SUM(E8)</f>
        <v>0</v>
      </c>
    </row>
    <row r="33" spans="1:5" x14ac:dyDescent="0.2">
      <c r="A33" s="20" t="s">
        <v>40</v>
      </c>
      <c r="B33" s="15"/>
      <c r="C33" s="11"/>
      <c r="D33" s="11"/>
      <c r="E33" s="11"/>
    </row>
    <row r="34" spans="1:5" x14ac:dyDescent="0.2">
      <c r="A34" s="20" t="s">
        <v>41</v>
      </c>
      <c r="B34" s="15"/>
      <c r="C34" s="11"/>
      <c r="D34" s="11"/>
      <c r="E34" s="11"/>
    </row>
    <row r="35" spans="1:5" x14ac:dyDescent="0.2">
      <c r="A35" s="14" t="s">
        <v>42</v>
      </c>
      <c r="B35" s="15"/>
      <c r="C35" s="11">
        <f>SUM(C36,C44,C52)</f>
        <v>0</v>
      </c>
      <c r="D35" s="11">
        <f>SUM(D36,D44,D52)</f>
        <v>0</v>
      </c>
      <c r="E35" s="11">
        <f>SUM(E36,E44,E52)</f>
        <v>0</v>
      </c>
    </row>
    <row r="36" spans="1:5" x14ac:dyDescent="0.2">
      <c r="A36" s="19" t="s">
        <v>43</v>
      </c>
      <c r="B36" s="21" t="s">
        <v>44</v>
      </c>
      <c r="C36" s="11">
        <f>SUM(C37:C42)</f>
        <v>0</v>
      </c>
      <c r="D36" s="11">
        <f>SUM(D37:D42)</f>
        <v>0</v>
      </c>
      <c r="E36" s="11">
        <f>SUM(E37:E42)</f>
        <v>0</v>
      </c>
    </row>
    <row r="37" spans="1:5" x14ac:dyDescent="0.2">
      <c r="A37" s="16" t="s">
        <v>45</v>
      </c>
      <c r="B37" s="17">
        <v>10</v>
      </c>
      <c r="C37" s="18">
        <v>0</v>
      </c>
      <c r="D37" s="18">
        <v>0</v>
      </c>
      <c r="E37" s="18">
        <v>0</v>
      </c>
    </row>
    <row r="38" spans="1:5" x14ac:dyDescent="0.2">
      <c r="A38" s="22" t="s">
        <v>46</v>
      </c>
      <c r="B38" s="17">
        <v>11</v>
      </c>
      <c r="C38" s="18">
        <v>0</v>
      </c>
      <c r="D38" s="18">
        <v>0</v>
      </c>
      <c r="E38" s="18">
        <v>0</v>
      </c>
    </row>
    <row r="39" spans="1:5" x14ac:dyDescent="0.2">
      <c r="A39" s="16" t="s">
        <v>47</v>
      </c>
      <c r="B39" s="17">
        <v>12</v>
      </c>
      <c r="C39" s="18">
        <v>0</v>
      </c>
      <c r="D39" s="18">
        <v>0</v>
      </c>
      <c r="E39" s="18">
        <v>0</v>
      </c>
    </row>
    <row r="40" spans="1:5" x14ac:dyDescent="0.2">
      <c r="A40" s="16" t="s">
        <v>48</v>
      </c>
      <c r="B40" s="17">
        <v>13</v>
      </c>
      <c r="C40" s="18">
        <v>0</v>
      </c>
      <c r="D40" s="18">
        <v>0</v>
      </c>
      <c r="E40" s="18">
        <v>0</v>
      </c>
    </row>
    <row r="41" spans="1:5" x14ac:dyDescent="0.2">
      <c r="A41" s="16" t="s">
        <v>49</v>
      </c>
      <c r="B41" s="17">
        <v>14</v>
      </c>
      <c r="C41" s="18">
        <v>0</v>
      </c>
      <c r="D41" s="18">
        <v>0</v>
      </c>
      <c r="E41" s="18">
        <v>0</v>
      </c>
    </row>
    <row r="42" spans="1:5" x14ac:dyDescent="0.2">
      <c r="A42" s="16" t="s">
        <v>50</v>
      </c>
      <c r="B42" s="17">
        <v>15</v>
      </c>
      <c r="C42" s="18">
        <v>0</v>
      </c>
      <c r="D42" s="18">
        <v>0</v>
      </c>
      <c r="E42" s="18">
        <v>0</v>
      </c>
    </row>
    <row r="43" spans="1:5" x14ac:dyDescent="0.2">
      <c r="A43" s="20" t="s">
        <v>21</v>
      </c>
      <c r="B43" s="15" t="s">
        <v>21</v>
      </c>
      <c r="C43" s="11"/>
      <c r="D43" s="11"/>
      <c r="E43" s="11"/>
    </row>
    <row r="44" spans="1:5" x14ac:dyDescent="0.2">
      <c r="A44" s="19" t="s">
        <v>51</v>
      </c>
      <c r="B44" s="15">
        <v>16</v>
      </c>
      <c r="C44" s="11">
        <f>C45+C50</f>
        <v>0</v>
      </c>
      <c r="D44" s="11">
        <f>D45+D50</f>
        <v>0</v>
      </c>
      <c r="E44" s="11">
        <f>E45+E50</f>
        <v>0</v>
      </c>
    </row>
    <row r="45" spans="1:5" x14ac:dyDescent="0.2">
      <c r="A45" s="14" t="s">
        <v>52</v>
      </c>
      <c r="B45" s="15" t="s">
        <v>53</v>
      </c>
      <c r="C45" s="11">
        <f>SUM(C46:C49)</f>
        <v>0</v>
      </c>
      <c r="D45" s="11">
        <f>SUM(D46:D49)</f>
        <v>0</v>
      </c>
      <c r="E45" s="11">
        <f>SUM(E46:E49)</f>
        <v>0</v>
      </c>
    </row>
    <row r="46" spans="1:5" x14ac:dyDescent="0.2">
      <c r="A46" s="22" t="s">
        <v>196</v>
      </c>
      <c r="B46" s="17">
        <v>160</v>
      </c>
      <c r="C46" s="18">
        <f>SUM(C47:C49)</f>
        <v>0</v>
      </c>
      <c r="D46" s="18">
        <f>SUM(D47:D49)</f>
        <v>0</v>
      </c>
      <c r="E46" s="18">
        <v>0</v>
      </c>
    </row>
    <row r="47" spans="1:5" x14ac:dyDescent="0.2">
      <c r="A47" s="22" t="s">
        <v>54</v>
      </c>
      <c r="B47" s="17">
        <v>160</v>
      </c>
      <c r="C47" s="18">
        <v>0</v>
      </c>
      <c r="D47" s="18">
        <v>0</v>
      </c>
      <c r="E47" s="18">
        <v>0</v>
      </c>
    </row>
    <row r="48" spans="1:5" x14ac:dyDescent="0.2">
      <c r="A48" s="22" t="s">
        <v>197</v>
      </c>
      <c r="B48" s="17">
        <v>162</v>
      </c>
      <c r="C48" s="18">
        <v>0</v>
      </c>
      <c r="D48" s="18">
        <v>0</v>
      </c>
      <c r="E48" s="18">
        <v>0</v>
      </c>
    </row>
    <row r="49" spans="1:5" x14ac:dyDescent="0.2">
      <c r="A49" s="22" t="s">
        <v>198</v>
      </c>
      <c r="B49" s="17" t="s">
        <v>55</v>
      </c>
      <c r="C49" s="18">
        <v>0</v>
      </c>
      <c r="D49" s="18">
        <v>0</v>
      </c>
      <c r="E49" s="18">
        <v>0</v>
      </c>
    </row>
    <row r="50" spans="1:5" x14ac:dyDescent="0.2">
      <c r="A50" s="22" t="s">
        <v>56</v>
      </c>
      <c r="B50" s="17">
        <v>168</v>
      </c>
      <c r="C50" s="18">
        <v>0</v>
      </c>
      <c r="D50" s="18">
        <v>0</v>
      </c>
      <c r="E50" s="18">
        <v>0</v>
      </c>
    </row>
    <row r="51" spans="1:5" x14ac:dyDescent="0.2">
      <c r="A51" s="20" t="s">
        <v>40</v>
      </c>
      <c r="B51" s="15"/>
      <c r="C51" s="11"/>
      <c r="D51" s="11"/>
      <c r="E51" s="11"/>
    </row>
    <row r="52" spans="1:5" x14ac:dyDescent="0.2">
      <c r="A52" s="14" t="s">
        <v>57</v>
      </c>
      <c r="B52" s="15" t="s">
        <v>58</v>
      </c>
      <c r="C52" s="11">
        <f>SUM(C53,C61,C76)</f>
        <v>0</v>
      </c>
      <c r="D52" s="11">
        <f>SUM(D53,D61,D76)</f>
        <v>0</v>
      </c>
      <c r="E52" s="11">
        <f>SUM(E53,E61,E76)</f>
        <v>0</v>
      </c>
    </row>
    <row r="53" spans="1:5" x14ac:dyDescent="0.2">
      <c r="A53" s="19" t="s">
        <v>59</v>
      </c>
      <c r="B53" s="15">
        <v>17</v>
      </c>
      <c r="C53" s="11">
        <f>SUM(C54,C58:C60)</f>
        <v>0</v>
      </c>
      <c r="D53" s="11">
        <f>SUM(D54,D58:D60)</f>
        <v>0</v>
      </c>
      <c r="E53" s="11">
        <f>SUM(E54,E58:E60)</f>
        <v>0</v>
      </c>
    </row>
    <row r="54" spans="1:5" x14ac:dyDescent="0.2">
      <c r="A54" s="19" t="s">
        <v>60</v>
      </c>
      <c r="B54" s="15" t="s">
        <v>61</v>
      </c>
      <c r="C54" s="11">
        <f>SUM(C55:C57)</f>
        <v>0</v>
      </c>
      <c r="D54" s="11">
        <f>SUM(D55:D57)</f>
        <v>0</v>
      </c>
      <c r="E54" s="11">
        <f>SUM(E55:E57)</f>
        <v>0</v>
      </c>
    </row>
    <row r="55" spans="1:5" x14ac:dyDescent="0.2">
      <c r="A55" s="16" t="s">
        <v>62</v>
      </c>
      <c r="B55" s="17">
        <v>172</v>
      </c>
      <c r="C55" s="18">
        <v>0</v>
      </c>
      <c r="D55" s="18">
        <v>0</v>
      </c>
      <c r="E55" s="18">
        <v>0</v>
      </c>
    </row>
    <row r="56" spans="1:5" x14ac:dyDescent="0.2">
      <c r="A56" s="16" t="s">
        <v>63</v>
      </c>
      <c r="B56" s="17">
        <v>173</v>
      </c>
      <c r="C56" s="18">
        <v>0</v>
      </c>
      <c r="D56" s="18">
        <v>0</v>
      </c>
      <c r="E56" s="18">
        <v>0</v>
      </c>
    </row>
    <row r="57" spans="1:5" x14ac:dyDescent="0.2">
      <c r="A57" s="16" t="s">
        <v>64</v>
      </c>
      <c r="B57" s="17">
        <v>174</v>
      </c>
      <c r="C57" s="18">
        <v>0</v>
      </c>
      <c r="D57" s="18">
        <v>0</v>
      </c>
      <c r="E57" s="18">
        <v>0</v>
      </c>
    </row>
    <row r="58" spans="1:5" x14ac:dyDescent="0.2">
      <c r="A58" s="16" t="s">
        <v>65</v>
      </c>
      <c r="B58" s="17">
        <v>175</v>
      </c>
      <c r="C58" s="18">
        <v>0</v>
      </c>
      <c r="D58" s="18">
        <v>0</v>
      </c>
      <c r="E58" s="18">
        <v>0</v>
      </c>
    </row>
    <row r="59" spans="1:5" x14ac:dyDescent="0.2">
      <c r="A59" s="22" t="s">
        <v>66</v>
      </c>
      <c r="B59" s="17">
        <v>176</v>
      </c>
      <c r="C59" s="18">
        <v>0</v>
      </c>
      <c r="D59" s="18">
        <v>0</v>
      </c>
      <c r="E59" s="18">
        <v>0</v>
      </c>
    </row>
    <row r="60" spans="1:5" x14ac:dyDescent="0.2">
      <c r="A60" s="22" t="s">
        <v>67</v>
      </c>
      <c r="B60" s="17" t="s">
        <v>68</v>
      </c>
      <c r="C60" s="18">
        <v>0</v>
      </c>
      <c r="D60" s="18">
        <v>0</v>
      </c>
      <c r="E60" s="18">
        <v>0</v>
      </c>
    </row>
    <row r="61" spans="1:5" x14ac:dyDescent="0.2">
      <c r="A61" s="19" t="s">
        <v>69</v>
      </c>
      <c r="B61" s="15" t="s">
        <v>70</v>
      </c>
      <c r="C61" s="11">
        <f>SUM(C62:C63,C66,C72,C75)</f>
        <v>0</v>
      </c>
      <c r="D61" s="11">
        <f>SUM(D62:D63,D66,D72,D75)</f>
        <v>0</v>
      </c>
      <c r="E61" s="11">
        <f>SUM(E62:E63,E66,E72,E75)</f>
        <v>0</v>
      </c>
    </row>
    <row r="62" spans="1:5" x14ac:dyDescent="0.2">
      <c r="A62" s="16" t="s">
        <v>71</v>
      </c>
      <c r="B62" s="17">
        <v>42</v>
      </c>
      <c r="C62" s="18">
        <v>0</v>
      </c>
      <c r="D62" s="18">
        <v>0</v>
      </c>
      <c r="E62" s="18">
        <v>0</v>
      </c>
    </row>
    <row r="63" spans="1:5" x14ac:dyDescent="0.2">
      <c r="A63" s="19" t="s">
        <v>72</v>
      </c>
      <c r="B63" s="15">
        <v>43</v>
      </c>
      <c r="C63" s="11">
        <f>SUM(C64:C65)</f>
        <v>0</v>
      </c>
      <c r="D63" s="11">
        <f>SUM(D64:D65)</f>
        <v>0</v>
      </c>
      <c r="E63" s="11">
        <f>SUM(E64:E65)</f>
        <v>0</v>
      </c>
    </row>
    <row r="64" spans="1:5" x14ac:dyDescent="0.2">
      <c r="A64" s="16" t="s">
        <v>73</v>
      </c>
      <c r="B64" s="17" t="s">
        <v>74</v>
      </c>
      <c r="C64" s="18">
        <v>0</v>
      </c>
      <c r="D64" s="18">
        <v>0</v>
      </c>
      <c r="E64" s="18">
        <v>0</v>
      </c>
    </row>
    <row r="65" spans="1:5" x14ac:dyDescent="0.2">
      <c r="A65" s="16" t="s">
        <v>75</v>
      </c>
      <c r="B65" s="17">
        <v>439</v>
      </c>
      <c r="C65" s="18">
        <v>0</v>
      </c>
      <c r="D65" s="18">
        <v>0</v>
      </c>
      <c r="E65" s="18">
        <v>0</v>
      </c>
    </row>
    <row r="66" spans="1:5" x14ac:dyDescent="0.2">
      <c r="A66" s="19" t="s">
        <v>76</v>
      </c>
      <c r="B66" s="15">
        <v>44</v>
      </c>
      <c r="C66" s="11">
        <f>SUM(C67:C70)</f>
        <v>0</v>
      </c>
      <c r="D66" s="11">
        <f>SUM(D67:D70)</f>
        <v>0</v>
      </c>
      <c r="E66" s="11">
        <f>SUM(E67:E70)</f>
        <v>0</v>
      </c>
    </row>
    <row r="67" spans="1:5" x14ac:dyDescent="0.2">
      <c r="A67" s="16" t="s">
        <v>77</v>
      </c>
      <c r="B67" s="17">
        <v>440</v>
      </c>
      <c r="C67" s="18">
        <v>0</v>
      </c>
      <c r="D67" s="18">
        <v>0</v>
      </c>
      <c r="E67" s="18">
        <v>0</v>
      </c>
    </row>
    <row r="68" spans="1:5" x14ac:dyDescent="0.2">
      <c r="A68" s="16" t="s">
        <v>78</v>
      </c>
      <c r="B68" s="17">
        <v>441</v>
      </c>
      <c r="C68" s="18">
        <v>0</v>
      </c>
      <c r="D68" s="18">
        <v>0</v>
      </c>
      <c r="E68" s="18">
        <v>0</v>
      </c>
    </row>
    <row r="69" spans="1:5" x14ac:dyDescent="0.2">
      <c r="A69" s="16" t="s">
        <v>79</v>
      </c>
      <c r="B69" s="17">
        <v>444</v>
      </c>
      <c r="C69" s="18">
        <v>0</v>
      </c>
      <c r="D69" s="18">
        <v>0</v>
      </c>
      <c r="E69" s="18">
        <v>0</v>
      </c>
    </row>
    <row r="70" spans="1:5" x14ac:dyDescent="0.2">
      <c r="A70" s="16" t="s">
        <v>80</v>
      </c>
      <c r="B70" s="17">
        <v>449</v>
      </c>
      <c r="C70" s="18">
        <v>0</v>
      </c>
      <c r="D70" s="18">
        <v>0</v>
      </c>
      <c r="E70" s="18">
        <v>0</v>
      </c>
    </row>
    <row r="71" spans="1:5" x14ac:dyDescent="0.2">
      <c r="A71" s="22" t="s">
        <v>81</v>
      </c>
      <c r="B71" s="17">
        <v>46</v>
      </c>
      <c r="C71" s="18">
        <v>0</v>
      </c>
      <c r="D71" s="18">
        <v>0</v>
      </c>
      <c r="E71" s="18">
        <v>0</v>
      </c>
    </row>
    <row r="72" spans="1:5" x14ac:dyDescent="0.2">
      <c r="A72" s="19" t="s">
        <v>82</v>
      </c>
      <c r="B72" s="15">
        <v>45</v>
      </c>
      <c r="C72" s="11">
        <f>SUM(C73:C74)</f>
        <v>0</v>
      </c>
      <c r="D72" s="11">
        <f>SUM(D73:D74)</f>
        <v>0</v>
      </c>
      <c r="E72" s="11">
        <f>SUM(E73:E74)</f>
        <v>0</v>
      </c>
    </row>
    <row r="73" spans="1:5" x14ac:dyDescent="0.2">
      <c r="A73" s="16" t="s">
        <v>83</v>
      </c>
      <c r="B73" s="17" t="s">
        <v>84</v>
      </c>
      <c r="C73" s="18">
        <v>0</v>
      </c>
      <c r="D73" s="18">
        <v>0</v>
      </c>
      <c r="E73" s="18"/>
    </row>
    <row r="74" spans="1:5" x14ac:dyDescent="0.2">
      <c r="A74" s="16" t="s">
        <v>85</v>
      </c>
      <c r="B74" s="17" t="s">
        <v>86</v>
      </c>
      <c r="C74" s="18">
        <v>0</v>
      </c>
      <c r="D74" s="18">
        <v>0</v>
      </c>
      <c r="E74" s="18">
        <v>0</v>
      </c>
    </row>
    <row r="75" spans="1:5" x14ac:dyDescent="0.2">
      <c r="A75" s="16" t="s">
        <v>87</v>
      </c>
      <c r="B75" s="17" t="s">
        <v>88</v>
      </c>
      <c r="C75" s="18">
        <v>0</v>
      </c>
      <c r="D75" s="18">
        <v>0</v>
      </c>
      <c r="E75" s="18">
        <v>0</v>
      </c>
    </row>
    <row r="76" spans="1:5" x14ac:dyDescent="0.2">
      <c r="A76" s="16" t="s">
        <v>89</v>
      </c>
      <c r="B76" s="17" t="s">
        <v>90</v>
      </c>
      <c r="C76" s="18">
        <v>0</v>
      </c>
      <c r="D76" s="18">
        <v>0</v>
      </c>
      <c r="E76" s="18">
        <v>0</v>
      </c>
    </row>
    <row r="77" spans="1:5" x14ac:dyDescent="0.2">
      <c r="A77" s="20" t="s">
        <v>37</v>
      </c>
      <c r="B77" s="15"/>
      <c r="C77" s="11"/>
      <c r="D77" s="11"/>
      <c r="E77" s="11"/>
    </row>
    <row r="78" spans="1:5" x14ac:dyDescent="0.2">
      <c r="A78" s="14" t="s">
        <v>91</v>
      </c>
      <c r="B78" s="23" t="s">
        <v>92</v>
      </c>
      <c r="C78" s="11">
        <f>SUM(C35)</f>
        <v>0</v>
      </c>
      <c r="D78" s="11">
        <f>SUM(D35)</f>
        <v>0</v>
      </c>
      <c r="E78" s="11">
        <f>SUM(E35)</f>
        <v>0</v>
      </c>
    </row>
    <row r="79" spans="1:5" x14ac:dyDescent="0.2">
      <c r="A79" s="20" t="s">
        <v>40</v>
      </c>
      <c r="B79" s="15"/>
      <c r="C79" s="11"/>
      <c r="D79" s="11"/>
      <c r="E79" s="11"/>
    </row>
    <row r="80" spans="1:5" x14ac:dyDescent="0.2">
      <c r="A80" s="14" t="s">
        <v>93</v>
      </c>
      <c r="B80" s="15"/>
      <c r="C80" s="11" t="s">
        <v>94</v>
      </c>
      <c r="D80" s="11" t="s">
        <v>94</v>
      </c>
      <c r="E80" s="11" t="s">
        <v>94</v>
      </c>
    </row>
    <row r="81" spans="1:5" x14ac:dyDescent="0.2">
      <c r="A81" s="14"/>
      <c r="B81" s="15"/>
      <c r="C81" s="11"/>
      <c r="D81" s="11"/>
      <c r="E81" s="11"/>
    </row>
    <row r="82" spans="1:5" x14ac:dyDescent="0.2">
      <c r="A82" s="12" t="s">
        <v>95</v>
      </c>
      <c r="B82" s="13"/>
      <c r="C82" s="11"/>
      <c r="D82" s="11"/>
      <c r="E82" s="11"/>
    </row>
    <row r="83" spans="1:5" x14ac:dyDescent="0.2">
      <c r="A83" s="12"/>
      <c r="B83" s="13"/>
      <c r="C83" s="11"/>
      <c r="D83" s="11"/>
      <c r="E83" s="11"/>
    </row>
    <row r="84" spans="1:5" x14ac:dyDescent="0.2">
      <c r="A84" s="19" t="s">
        <v>96</v>
      </c>
      <c r="B84" s="15" t="s">
        <v>97</v>
      </c>
      <c r="C84" s="11">
        <f>SUM(C85:C88)</f>
        <v>0</v>
      </c>
      <c r="D84" s="11">
        <f>SUM(D85:D88)</f>
        <v>0</v>
      </c>
      <c r="E84" s="11">
        <f>SUM(E85:E88)</f>
        <v>0</v>
      </c>
    </row>
    <row r="85" spans="1:5" x14ac:dyDescent="0.2">
      <c r="A85" s="16" t="s">
        <v>98</v>
      </c>
      <c r="B85" s="17">
        <v>70</v>
      </c>
      <c r="C85" s="18">
        <v>0</v>
      </c>
      <c r="D85" s="18">
        <v>0</v>
      </c>
      <c r="E85" s="18">
        <v>0</v>
      </c>
    </row>
    <row r="86" spans="1:5" x14ac:dyDescent="0.2">
      <c r="A86" s="22" t="s">
        <v>99</v>
      </c>
      <c r="B86" s="17">
        <v>71</v>
      </c>
      <c r="C86" s="18">
        <v>0</v>
      </c>
      <c r="D86" s="18">
        <v>0</v>
      </c>
      <c r="E86" s="18">
        <v>0</v>
      </c>
    </row>
    <row r="87" spans="1:5" x14ac:dyDescent="0.2">
      <c r="A87" s="16" t="s">
        <v>100</v>
      </c>
      <c r="B87" s="17">
        <v>72</v>
      </c>
      <c r="C87" s="18">
        <v>0</v>
      </c>
      <c r="D87" s="18">
        <v>0</v>
      </c>
      <c r="E87" s="18">
        <v>0</v>
      </c>
    </row>
    <row r="88" spans="1:5" s="24" customFormat="1" x14ac:dyDescent="0.2">
      <c r="A88" s="22" t="s">
        <v>199</v>
      </c>
      <c r="B88" s="17">
        <v>74</v>
      </c>
      <c r="C88" s="18">
        <v>0</v>
      </c>
      <c r="D88" s="18">
        <v>0</v>
      </c>
      <c r="E88" s="18">
        <v>0</v>
      </c>
    </row>
    <row r="89" spans="1:5" x14ac:dyDescent="0.2">
      <c r="A89" s="19" t="s">
        <v>101</v>
      </c>
      <c r="B89" s="15" t="s">
        <v>102</v>
      </c>
      <c r="C89" s="11">
        <f>SUM(C90:C97)</f>
        <v>0</v>
      </c>
      <c r="D89" s="11">
        <f>SUM(D90:D97)</f>
        <v>0</v>
      </c>
      <c r="E89" s="11">
        <f>SUM(E90:E97)</f>
        <v>0</v>
      </c>
    </row>
    <row r="90" spans="1:5" x14ac:dyDescent="0.2">
      <c r="A90" s="22" t="s">
        <v>103</v>
      </c>
      <c r="B90" s="17">
        <v>60</v>
      </c>
      <c r="C90" s="18">
        <v>0</v>
      </c>
      <c r="D90" s="18">
        <v>0</v>
      </c>
      <c r="E90" s="18">
        <v>0</v>
      </c>
    </row>
    <row r="91" spans="1:5" s="24" customFormat="1" x14ac:dyDescent="0.2">
      <c r="A91" s="16" t="s">
        <v>104</v>
      </c>
      <c r="B91" s="17">
        <v>61</v>
      </c>
      <c r="C91" s="18">
        <v>0</v>
      </c>
      <c r="D91" s="18">
        <v>0</v>
      </c>
      <c r="E91" s="18">
        <v>0</v>
      </c>
    </row>
    <row r="92" spans="1:5" x14ac:dyDescent="0.2">
      <c r="A92" s="16" t="s">
        <v>105</v>
      </c>
      <c r="B92" s="17">
        <v>62</v>
      </c>
      <c r="C92" s="18">
        <v>0</v>
      </c>
      <c r="D92" s="18">
        <v>0</v>
      </c>
      <c r="E92" s="18">
        <v>0</v>
      </c>
    </row>
    <row r="93" spans="1:5" x14ac:dyDescent="0.2">
      <c r="A93" s="16" t="s">
        <v>106</v>
      </c>
      <c r="B93" s="17">
        <v>630</v>
      </c>
      <c r="C93" s="18">
        <v>0</v>
      </c>
      <c r="D93" s="18">
        <v>0</v>
      </c>
      <c r="E93" s="18">
        <v>0</v>
      </c>
    </row>
    <row r="94" spans="1:5" x14ac:dyDescent="0.2">
      <c r="A94" s="16" t="s">
        <v>107</v>
      </c>
      <c r="B94" s="17">
        <v>634</v>
      </c>
      <c r="C94" s="18">
        <v>0</v>
      </c>
      <c r="D94" s="18">
        <v>0</v>
      </c>
      <c r="E94" s="18">
        <v>0</v>
      </c>
    </row>
    <row r="95" spans="1:5" x14ac:dyDescent="0.2">
      <c r="A95" s="16" t="s">
        <v>108</v>
      </c>
      <c r="B95" s="17" t="s">
        <v>109</v>
      </c>
      <c r="C95" s="18">
        <v>0</v>
      </c>
      <c r="D95" s="18">
        <v>0</v>
      </c>
      <c r="E95" s="18">
        <v>0</v>
      </c>
    </row>
    <row r="96" spans="1:5" x14ac:dyDescent="0.2">
      <c r="A96" s="16" t="s">
        <v>110</v>
      </c>
      <c r="B96" s="17" t="s">
        <v>111</v>
      </c>
      <c r="C96" s="18">
        <v>0</v>
      </c>
      <c r="D96" s="18">
        <v>0</v>
      </c>
      <c r="E96" s="18">
        <v>0</v>
      </c>
    </row>
    <row r="97" spans="1:5" x14ac:dyDescent="0.2">
      <c r="A97" s="16" t="s">
        <v>112</v>
      </c>
      <c r="B97" s="17">
        <v>649</v>
      </c>
      <c r="C97" s="18">
        <v>0</v>
      </c>
      <c r="D97" s="18">
        <v>0</v>
      </c>
      <c r="E97" s="18">
        <v>0</v>
      </c>
    </row>
    <row r="98" spans="1:5" x14ac:dyDescent="0.2">
      <c r="A98" s="20" t="s">
        <v>21</v>
      </c>
      <c r="B98" s="15"/>
      <c r="C98" s="11"/>
      <c r="D98" s="11"/>
      <c r="E98" s="11"/>
    </row>
    <row r="99" spans="1:5" x14ac:dyDescent="0.2">
      <c r="A99" s="26" t="s">
        <v>113</v>
      </c>
      <c r="B99" s="15" t="s">
        <v>114</v>
      </c>
      <c r="C99" s="11">
        <f>IF(C84-C89&gt;0,C84-C89,0)</f>
        <v>0</v>
      </c>
      <c r="D99" s="11">
        <f>IF(D84-D89&gt;0,D84-D89,0)</f>
        <v>0</v>
      </c>
      <c r="E99" s="11">
        <f>IF(E84-E89&gt;0,E84-E89,0)</f>
        <v>0</v>
      </c>
    </row>
    <row r="100" spans="1:5" x14ac:dyDescent="0.2">
      <c r="A100" s="19" t="s">
        <v>115</v>
      </c>
      <c r="B100" s="15" t="s">
        <v>116</v>
      </c>
      <c r="C100" s="11">
        <f>IF(C84-C89&lt;=0,C84-C89,0)</f>
        <v>0</v>
      </c>
      <c r="D100" s="11">
        <f>IF(D84-D89&lt;=0,D84-D89,0)</f>
        <v>0</v>
      </c>
      <c r="E100" s="11">
        <f>IF(E84-E89&lt;=0,E84-E89,0)</f>
        <v>0</v>
      </c>
    </row>
    <row r="101" spans="1:5" x14ac:dyDescent="0.2">
      <c r="A101" s="20" t="s">
        <v>21</v>
      </c>
      <c r="B101" s="15"/>
      <c r="C101" s="11"/>
      <c r="D101" s="11"/>
      <c r="E101" s="11"/>
    </row>
    <row r="102" spans="1:5" x14ac:dyDescent="0.2">
      <c r="A102" s="16" t="s">
        <v>117</v>
      </c>
      <c r="B102" s="17">
        <v>75</v>
      </c>
      <c r="C102" s="18">
        <v>0</v>
      </c>
      <c r="D102" s="18">
        <v>0</v>
      </c>
      <c r="E102" s="18">
        <v>0</v>
      </c>
    </row>
    <row r="103" spans="1:5" x14ac:dyDescent="0.2">
      <c r="A103" s="16" t="s">
        <v>118</v>
      </c>
      <c r="B103" s="17">
        <v>65</v>
      </c>
      <c r="C103" s="18">
        <v>0</v>
      </c>
      <c r="D103" s="18">
        <v>0</v>
      </c>
      <c r="E103" s="18">
        <v>0</v>
      </c>
    </row>
    <row r="104" spans="1:5" x14ac:dyDescent="0.2">
      <c r="A104" s="20" t="s">
        <v>21</v>
      </c>
      <c r="B104" s="15"/>
      <c r="C104" s="11"/>
      <c r="D104" s="11"/>
      <c r="E104" s="11"/>
    </row>
    <row r="105" spans="1:5" x14ac:dyDescent="0.2">
      <c r="A105" s="19" t="s">
        <v>119</v>
      </c>
      <c r="B105" s="15" t="s">
        <v>120</v>
      </c>
      <c r="C105" s="11">
        <f>IF(C99+C100+C102-C103&gt;0,C99+C100+C102-C103,0)</f>
        <v>0</v>
      </c>
      <c r="D105" s="11">
        <f>IF(D99+D100+D102-D103&gt;0,D99+D100+D102-D103,0)</f>
        <v>0</v>
      </c>
      <c r="E105" s="11">
        <f>IF(E99+E100+E102-E103&gt;0,E99+E100+E102-E103,0)</f>
        <v>0</v>
      </c>
    </row>
    <row r="106" spans="1:5" x14ac:dyDescent="0.2">
      <c r="A106" s="19" t="s">
        <v>121</v>
      </c>
      <c r="B106" s="15" t="s">
        <v>122</v>
      </c>
      <c r="C106" s="11">
        <f>IF(C99+C100+C102-C103&lt;=0,C99+C100+C102-C103,0)</f>
        <v>0</v>
      </c>
      <c r="D106" s="11">
        <f>IF(D99+D100+D102-D103&lt;=0,D99+D100+D102-D103,0)</f>
        <v>0</v>
      </c>
      <c r="E106" s="11">
        <f>IF(E99+E100+E102-E103&lt;=0,E99+E100+E102-E103,0)</f>
        <v>0</v>
      </c>
    </row>
    <row r="107" spans="1:5" x14ac:dyDescent="0.2">
      <c r="A107" s="20" t="s">
        <v>21</v>
      </c>
      <c r="B107" s="15"/>
      <c r="C107" s="11"/>
      <c r="D107" s="11"/>
      <c r="E107" s="11"/>
    </row>
    <row r="108" spans="1:5" x14ac:dyDescent="0.2">
      <c r="A108" s="16" t="s">
        <v>123</v>
      </c>
      <c r="B108" s="17">
        <v>76</v>
      </c>
      <c r="C108" s="18">
        <v>0</v>
      </c>
      <c r="D108" s="18">
        <v>0</v>
      </c>
      <c r="E108" s="18">
        <v>0</v>
      </c>
    </row>
    <row r="109" spans="1:5" x14ac:dyDescent="0.2">
      <c r="A109" s="16" t="s">
        <v>124</v>
      </c>
      <c r="B109" s="17">
        <v>66</v>
      </c>
      <c r="C109" s="18">
        <v>0</v>
      </c>
      <c r="D109" s="18">
        <v>0</v>
      </c>
      <c r="E109" s="18">
        <v>0</v>
      </c>
    </row>
    <row r="110" spans="1:5" x14ac:dyDescent="0.2">
      <c r="A110" s="20" t="s">
        <v>37</v>
      </c>
      <c r="B110" s="15"/>
      <c r="C110" s="11"/>
      <c r="D110" s="11"/>
      <c r="E110" s="11"/>
    </row>
    <row r="111" spans="1:5" x14ac:dyDescent="0.2">
      <c r="A111" s="19" t="s">
        <v>125</v>
      </c>
      <c r="B111" s="15" t="s">
        <v>126</v>
      </c>
      <c r="C111" s="11">
        <f>IF(C105+C106+C108-C109&gt;0,C105+C106+C108-C109,0)</f>
        <v>0</v>
      </c>
      <c r="D111" s="11">
        <f>IF(D105+D106+D108-D109&gt;0,D105+D106+D108-D109,0)</f>
        <v>0</v>
      </c>
      <c r="E111" s="11">
        <f>IF(E105+E106+E108-E109&gt;0,E105+E106+E108-E109,0)</f>
        <v>0</v>
      </c>
    </row>
    <row r="112" spans="1:5" x14ac:dyDescent="0.2">
      <c r="A112" s="19" t="s">
        <v>127</v>
      </c>
      <c r="B112" s="15" t="s">
        <v>128</v>
      </c>
      <c r="C112" s="11">
        <f>IF(C105+C106+C108-C109&lt;=0,C105+C106+C108-C109,0)</f>
        <v>0</v>
      </c>
      <c r="D112" s="11">
        <f>IF(D105+D106+D108-D109&lt;=0,D105+D106+D108-D109,0)</f>
        <v>0</v>
      </c>
      <c r="E112" s="11">
        <f>IF(E105+E106+E108-E109&lt;=0,E105+E106+E108-E109,0)</f>
        <v>0</v>
      </c>
    </row>
    <row r="113" spans="1:5" x14ac:dyDescent="0.2">
      <c r="A113" s="20" t="s">
        <v>37</v>
      </c>
      <c r="B113" s="15"/>
      <c r="C113" s="11"/>
      <c r="D113" s="11"/>
      <c r="E113" s="11"/>
    </row>
    <row r="114" spans="1:5" s="28" customFormat="1" x14ac:dyDescent="0.2">
      <c r="A114" s="22" t="s">
        <v>129</v>
      </c>
      <c r="B114" s="17">
        <v>67</v>
      </c>
      <c r="C114" s="27">
        <v>0</v>
      </c>
      <c r="D114" s="27">
        <v>0</v>
      </c>
      <c r="E114" s="27">
        <v>0</v>
      </c>
    </row>
    <row r="115" spans="1:5" s="28" customFormat="1" x14ac:dyDescent="0.2">
      <c r="A115" s="22" t="s">
        <v>130</v>
      </c>
      <c r="B115" s="17">
        <v>77</v>
      </c>
      <c r="C115" s="27">
        <v>0</v>
      </c>
      <c r="D115" s="27">
        <v>0</v>
      </c>
      <c r="E115" s="27">
        <v>0</v>
      </c>
    </row>
    <row r="116" spans="1:5" s="28" customFormat="1" x14ac:dyDescent="0.2">
      <c r="A116" s="22"/>
      <c r="B116" s="17"/>
      <c r="C116" s="27"/>
      <c r="D116" s="27"/>
      <c r="E116" s="27"/>
    </row>
    <row r="117" spans="1:5" s="28" customFormat="1" x14ac:dyDescent="0.2">
      <c r="A117" s="19" t="s">
        <v>131</v>
      </c>
      <c r="B117" s="15" t="s">
        <v>132</v>
      </c>
      <c r="C117" s="84">
        <f>IF(C111+C112+C115-C114&gt;=0,C111+C112+C115-C114,0)</f>
        <v>0</v>
      </c>
      <c r="D117" s="84">
        <f>IF(D111+D112+D115-D114&gt;=0,D111+D112+D115-D114,0)</f>
        <v>0</v>
      </c>
      <c r="E117" s="84">
        <f>IF(E111+E112+E115-E114&gt;=0,E111+E112+E115-E114,0)</f>
        <v>0</v>
      </c>
    </row>
    <row r="118" spans="1:5" s="28" customFormat="1" x14ac:dyDescent="0.2">
      <c r="A118" s="19" t="s">
        <v>133</v>
      </c>
      <c r="B118" s="15" t="s">
        <v>134</v>
      </c>
      <c r="C118" s="84">
        <f>IF(C111+C112+C115-C114&lt;0,C111+C112-C114+C115,0)</f>
        <v>0</v>
      </c>
      <c r="D118" s="84">
        <f>IF(D111+D112+D115-D114&lt;0,D111+D112-D114+D115,0)</f>
        <v>0</v>
      </c>
      <c r="E118" s="84">
        <f>IF(E111+E112+E115-E114&lt;0,E111+E112-E114+E115,0)</f>
        <v>0</v>
      </c>
    </row>
    <row r="119" spans="1:5" s="28" customFormat="1" x14ac:dyDescent="0.2">
      <c r="A119" s="19"/>
      <c r="B119" s="15"/>
      <c r="C119" s="27"/>
      <c r="D119" s="27"/>
      <c r="E119" s="27"/>
    </row>
    <row r="120" spans="1:5" s="28" customFormat="1" x14ac:dyDescent="0.2">
      <c r="A120" s="22" t="s">
        <v>135</v>
      </c>
      <c r="B120" s="17">
        <v>789</v>
      </c>
      <c r="C120" s="27">
        <v>0</v>
      </c>
      <c r="D120" s="27">
        <v>0</v>
      </c>
      <c r="E120" s="27">
        <v>0</v>
      </c>
    </row>
    <row r="121" spans="1:5" x14ac:dyDescent="0.2">
      <c r="A121" s="22" t="s">
        <v>136</v>
      </c>
      <c r="B121" s="17">
        <v>689</v>
      </c>
      <c r="C121" s="27">
        <v>0</v>
      </c>
      <c r="D121" s="27">
        <v>0</v>
      </c>
      <c r="E121" s="27">
        <v>0</v>
      </c>
    </row>
    <row r="122" spans="1:5" x14ac:dyDescent="0.2">
      <c r="A122" s="29"/>
      <c r="C122" s="31"/>
      <c r="D122" s="31"/>
      <c r="E122" s="31"/>
    </row>
    <row r="123" spans="1:5" x14ac:dyDescent="0.2">
      <c r="A123" s="12" t="s">
        <v>137</v>
      </c>
      <c r="C123" s="31"/>
      <c r="D123" s="31"/>
      <c r="E123" s="31"/>
    </row>
    <row r="124" spans="1:5" x14ac:dyDescent="0.2">
      <c r="A124" s="29"/>
      <c r="C124" s="31"/>
      <c r="D124" s="31"/>
      <c r="E124" s="31"/>
    </row>
    <row r="125" spans="1:5" x14ac:dyDescent="0.2">
      <c r="A125" s="32" t="s">
        <v>138</v>
      </c>
      <c r="B125" s="33" t="s">
        <v>139</v>
      </c>
      <c r="C125" s="31">
        <f>SUM(C126:C127)</f>
        <v>0</v>
      </c>
      <c r="D125" s="31">
        <f>SUM(D126:D127)</f>
        <v>0</v>
      </c>
      <c r="E125" s="31">
        <f>SUM(E126:E127)</f>
        <v>0</v>
      </c>
    </row>
    <row r="126" spans="1:5" s="24" customFormat="1" x14ac:dyDescent="0.2">
      <c r="A126" s="34" t="s">
        <v>140</v>
      </c>
      <c r="B126" s="35" t="s">
        <v>141</v>
      </c>
      <c r="C126" s="36">
        <f>C117+C118+C120-C121</f>
        <v>0</v>
      </c>
      <c r="D126" s="36">
        <f>D117+D118+D120-D121</f>
        <v>0</v>
      </c>
      <c r="E126" s="36">
        <f>E117+E118+E120-E121</f>
        <v>0</v>
      </c>
    </row>
    <row r="127" spans="1:5" s="28" customFormat="1" x14ac:dyDescent="0.2">
      <c r="A127" s="16" t="s">
        <v>142</v>
      </c>
      <c r="B127" s="37" t="s">
        <v>143</v>
      </c>
      <c r="C127" s="27">
        <v>0</v>
      </c>
      <c r="D127" s="27">
        <v>0</v>
      </c>
      <c r="E127" s="27">
        <v>0</v>
      </c>
    </row>
    <row r="128" spans="1:5" s="28" customFormat="1" x14ac:dyDescent="0.2">
      <c r="A128" s="16" t="s">
        <v>144</v>
      </c>
      <c r="B128" s="37" t="s">
        <v>145</v>
      </c>
      <c r="C128" s="27">
        <v>0</v>
      </c>
      <c r="D128" s="27">
        <v>0</v>
      </c>
      <c r="E128" s="27">
        <v>0</v>
      </c>
    </row>
    <row r="129" spans="1:5" s="28" customFormat="1" x14ac:dyDescent="0.2">
      <c r="A129" s="16" t="s">
        <v>146</v>
      </c>
      <c r="B129" s="37" t="s">
        <v>147</v>
      </c>
      <c r="C129" s="27">
        <v>0</v>
      </c>
      <c r="D129" s="27">
        <v>0</v>
      </c>
      <c r="E129" s="27">
        <v>0</v>
      </c>
    </row>
    <row r="130" spans="1:5" x14ac:dyDescent="0.2">
      <c r="A130" s="38" t="s">
        <v>148</v>
      </c>
      <c r="B130" s="39" t="s">
        <v>149</v>
      </c>
      <c r="C130" s="11">
        <f>C125+C128-C129+C131-C132</f>
        <v>0</v>
      </c>
      <c r="D130" s="11">
        <f>D125+D128-D129+D131-D132</f>
        <v>0</v>
      </c>
      <c r="E130" s="11">
        <f>E125+E128-E129+E131-E132</f>
        <v>0</v>
      </c>
    </row>
    <row r="131" spans="1:5" x14ac:dyDescent="0.2">
      <c r="A131" s="40" t="s">
        <v>150</v>
      </c>
      <c r="B131" s="41">
        <v>794</v>
      </c>
      <c r="C131" s="27">
        <v>0</v>
      </c>
      <c r="D131" s="27">
        <v>0</v>
      </c>
      <c r="E131" s="27">
        <v>0</v>
      </c>
    </row>
    <row r="132" spans="1:5" x14ac:dyDescent="0.2">
      <c r="A132" s="40" t="s">
        <v>151</v>
      </c>
      <c r="B132" s="41" t="s">
        <v>152</v>
      </c>
      <c r="C132" s="27">
        <v>0</v>
      </c>
      <c r="D132" s="27">
        <v>0</v>
      </c>
      <c r="E132" s="27">
        <v>0</v>
      </c>
    </row>
    <row r="133" spans="1:5" x14ac:dyDescent="0.2">
      <c r="A133" s="40"/>
      <c r="B133" s="41"/>
      <c r="C133" s="25"/>
      <c r="D133" s="25"/>
      <c r="E133" s="25"/>
    </row>
    <row r="134" spans="1:5" x14ac:dyDescent="0.2">
      <c r="A134" s="40"/>
      <c r="B134" s="41"/>
      <c r="C134" s="25"/>
      <c r="D134" s="25"/>
      <c r="E134" s="25"/>
    </row>
    <row r="135" spans="1:5" x14ac:dyDescent="0.2">
      <c r="C135" s="43" t="s">
        <v>153</v>
      </c>
      <c r="D135" s="43"/>
      <c r="E135" s="43"/>
    </row>
    <row r="136" spans="1:5" ht="13.5" thickBot="1" x14ac:dyDescent="0.25">
      <c r="C136" s="44">
        <f>C5</f>
        <v>2012</v>
      </c>
      <c r="D136" s="44">
        <f>D5</f>
        <v>2011</v>
      </c>
      <c r="E136" s="44">
        <f>E5</f>
        <v>2010</v>
      </c>
    </row>
    <row r="137" spans="1:5" ht="14.25" thickBot="1" x14ac:dyDescent="0.3">
      <c r="A137" s="45" t="s">
        <v>154</v>
      </c>
      <c r="B137" s="46"/>
      <c r="C137" s="47" t="str">
        <f>IF(C36=0,"",ROUND(((C111+C112)/(C36))*100,1))</f>
        <v/>
      </c>
      <c r="D137" s="47" t="str">
        <f>IF(D36=0,"",ROUND(((D111+D112)/(D36))*100,1))</f>
        <v/>
      </c>
      <c r="E137" s="47" t="str">
        <f>IF(E36=0,"",ROUND(((E111+E112)/(E36))*100,1))</f>
        <v/>
      </c>
    </row>
    <row r="138" spans="1:5" ht="14.25" thickBot="1" x14ac:dyDescent="0.3">
      <c r="A138" s="45" t="s">
        <v>155</v>
      </c>
      <c r="B138" s="46"/>
      <c r="C138" s="47" t="str">
        <f>IF(C84=0,"",ROUND(((C99+C100)/(C84))*100,1))</f>
        <v/>
      </c>
      <c r="D138" s="47" t="str">
        <f>IF(D84=0,"",ROUND(((D99+D100)/(D84))*100,1))</f>
        <v/>
      </c>
      <c r="E138" s="47" t="str">
        <f>IF(E84=0,"",ROUND(((E99+E100)/(E84))*100,1))</f>
        <v/>
      </c>
    </row>
    <row r="139" spans="1:5" ht="14.25" thickBot="1" x14ac:dyDescent="0.3">
      <c r="A139" s="45" t="s">
        <v>156</v>
      </c>
      <c r="B139" s="46"/>
      <c r="C139" s="47" t="str">
        <f>IF(C78=0,"",ROUND((C36/C78)*100,1))</f>
        <v/>
      </c>
      <c r="D139" s="47" t="str">
        <f>IF(D78=0,"",ROUND((D36/D78)*100,1))</f>
        <v/>
      </c>
      <c r="E139" s="47" t="str">
        <f>IF(E78=0,"",ROUND((E36/E78)*100,1))</f>
        <v/>
      </c>
    </row>
    <row r="140" spans="1:5" ht="14.25" thickBot="1" x14ac:dyDescent="0.3">
      <c r="A140" s="45" t="s">
        <v>157</v>
      </c>
      <c r="B140" s="46"/>
      <c r="C140" s="47" t="str">
        <f>IF(C61=0,"",ROUND((C25+C28+C29)/C61,2))</f>
        <v/>
      </c>
      <c r="D140" s="47" t="str">
        <f>IF(D61=0,"",ROUND((D25+D28+D29)/D61,2))</f>
        <v/>
      </c>
      <c r="E140" s="47" t="str">
        <f>IF(E61=0,"",ROUND((E25+E28+E29)/E61,2))</f>
        <v/>
      </c>
    </row>
    <row r="141" spans="1:5" ht="14.25" thickBot="1" x14ac:dyDescent="0.3">
      <c r="A141" s="45" t="s">
        <v>158</v>
      </c>
      <c r="B141" s="46"/>
      <c r="C141" s="47" t="str">
        <f>IF(C103=0,"",ROUND((C99+C100+C102)/C103,2))</f>
        <v/>
      </c>
      <c r="D141" s="47" t="str">
        <f>IF(D103=0,"",ROUND((D99+D100+D102)/D103,2))</f>
        <v/>
      </c>
      <c r="E141" s="47" t="str">
        <f>IF(E103=0,"",ROUND((E99+E100+E102)/E103,2))</f>
        <v/>
      </c>
    </row>
    <row r="142" spans="1:5" ht="14.25" thickBot="1" x14ac:dyDescent="0.3">
      <c r="A142" s="45" t="s">
        <v>159</v>
      </c>
      <c r="B142" s="46"/>
      <c r="C142" s="47" t="str">
        <f>IF(C103+C62=0,"",ROUND((C99+C100+C102)/(C103+C62 ),2))</f>
        <v/>
      </c>
      <c r="D142" s="47" t="str">
        <f>IF(D103+D62=0,"",ROUND((D99+D100+D102)/(D103+D62 ),2))</f>
        <v/>
      </c>
      <c r="E142" s="47" t="str">
        <f>IF(E103+E62=0,"",ROUND((E99+E100+E102)/(E103+E62 ),2))</f>
        <v/>
      </c>
    </row>
  </sheetData>
  <phoneticPr fontId="1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C5" sqref="C5"/>
    </sheetView>
  </sheetViews>
  <sheetFormatPr defaultRowHeight="12.75" x14ac:dyDescent="0.2"/>
  <cols>
    <col min="1" max="1" width="38" style="53" customWidth="1"/>
    <col min="2" max="11" width="8.28515625" style="60" customWidth="1"/>
    <col min="12" max="13" width="8.28515625" style="53" customWidth="1"/>
    <col min="14" max="16384" width="9.140625" style="53"/>
  </cols>
  <sheetData>
    <row r="1" spans="1:13" x14ac:dyDescent="0.2">
      <c r="A1" s="73" t="s">
        <v>0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</row>
    <row r="2" spans="1:13" x14ac:dyDescent="0.2">
      <c r="A2" s="73" t="s">
        <v>1</v>
      </c>
      <c r="B2" s="50"/>
      <c r="C2" s="51"/>
      <c r="D2" s="51"/>
      <c r="E2" s="52"/>
      <c r="F2" s="52"/>
      <c r="G2" s="52"/>
      <c r="H2" s="52"/>
      <c r="I2" s="52"/>
      <c r="J2" s="52"/>
      <c r="K2" s="52"/>
      <c r="L2" s="52"/>
      <c r="M2" s="52"/>
    </row>
    <row r="3" spans="1:13" x14ac:dyDescent="0.2">
      <c r="A3" s="73" t="s">
        <v>2</v>
      </c>
      <c r="B3" s="71">
        <v>2012</v>
      </c>
      <c r="C3" s="51"/>
      <c r="D3" s="51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2">
      <c r="A4" s="73" t="s">
        <v>160</v>
      </c>
      <c r="B4" s="72">
        <v>2012</v>
      </c>
      <c r="C4" s="54"/>
      <c r="D4" s="54"/>
      <c r="E4" s="52"/>
      <c r="F4" s="52"/>
      <c r="G4" s="52"/>
      <c r="H4" s="52"/>
      <c r="I4" s="52"/>
      <c r="J4" s="52"/>
      <c r="K4" s="52"/>
      <c r="L4" s="52"/>
      <c r="M4" s="52"/>
    </row>
    <row r="5" spans="1:13" x14ac:dyDescent="0.2">
      <c r="A5" s="73" t="s">
        <v>161</v>
      </c>
      <c r="B5" s="72">
        <v>2022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x14ac:dyDescent="0.2">
      <c r="A6" s="54"/>
      <c r="B6" s="49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x14ac:dyDescent="0.2">
      <c r="A7" s="55"/>
      <c r="B7" s="56" t="s">
        <v>162</v>
      </c>
      <c r="C7" s="52"/>
      <c r="D7" s="57"/>
      <c r="E7" s="58"/>
      <c r="F7" s="57"/>
      <c r="G7" s="57"/>
      <c r="H7" s="52"/>
      <c r="I7" s="52"/>
      <c r="J7" s="52"/>
      <c r="K7" s="52"/>
      <c r="L7" s="52"/>
      <c r="M7" s="52"/>
    </row>
    <row r="8" spans="1:13" x14ac:dyDescent="0.2">
      <c r="A8" s="59" t="s">
        <v>7</v>
      </c>
      <c r="C8" s="61"/>
      <c r="D8" s="62"/>
      <c r="E8" s="62"/>
      <c r="F8" s="62"/>
      <c r="G8" s="62"/>
      <c r="L8" s="52"/>
      <c r="M8" s="52"/>
    </row>
    <row r="9" spans="1:13" x14ac:dyDescent="0.2">
      <c r="A9" s="59" t="s">
        <v>163</v>
      </c>
      <c r="B9" s="59">
        <f>IF(B3="","",B3)</f>
        <v>2012</v>
      </c>
      <c r="C9" s="59">
        <f>IF(B4="","",B4)</f>
        <v>2012</v>
      </c>
      <c r="D9" s="59">
        <f t="shared" ref="D9:I9" si="0">IF(OR(C9="",C9=$B$5),"",C9+1)</f>
        <v>2013</v>
      </c>
      <c r="E9" s="59">
        <f t="shared" si="0"/>
        <v>2014</v>
      </c>
      <c r="F9" s="59">
        <f t="shared" si="0"/>
        <v>2015</v>
      </c>
      <c r="G9" s="59">
        <f t="shared" si="0"/>
        <v>2016</v>
      </c>
      <c r="H9" s="59">
        <f t="shared" si="0"/>
        <v>2017</v>
      </c>
      <c r="I9" s="59">
        <f t="shared" si="0"/>
        <v>2018</v>
      </c>
      <c r="J9" s="59">
        <f>IF(OR(I9=$B$5,I9=""),"",I9+1)</f>
        <v>2019</v>
      </c>
      <c r="K9" s="59">
        <f>IF(OR(J9=$B$5,J9=""),"",J9+1)</f>
        <v>2020</v>
      </c>
      <c r="L9" s="59">
        <f>IF(OR(K9=$B$5,K9=""),"",K9+1)</f>
        <v>2021</v>
      </c>
      <c r="M9" s="59">
        <f>IF(OR(L9=$B$5,L9=""),"",L9+1)</f>
        <v>2022</v>
      </c>
    </row>
    <row r="10" spans="1:13" ht="13.5" thickBot="1" x14ac:dyDescent="0.25">
      <c r="A10" s="4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1:13" ht="13.5" thickBot="1" x14ac:dyDescent="0.25">
      <c r="A11" s="59" t="s">
        <v>164</v>
      </c>
      <c r="B11" s="76">
        <f t="shared" ref="B11:M11" si="1">IF(B9="","",B13+B29)</f>
        <v>0</v>
      </c>
      <c r="C11" s="76">
        <f t="shared" si="1"/>
        <v>0</v>
      </c>
      <c r="D11" s="76">
        <f t="shared" si="1"/>
        <v>0</v>
      </c>
      <c r="E11" s="76">
        <f t="shared" si="1"/>
        <v>0</v>
      </c>
      <c r="F11" s="76">
        <f t="shared" si="1"/>
        <v>0</v>
      </c>
      <c r="G11" s="76">
        <f t="shared" si="1"/>
        <v>0</v>
      </c>
      <c r="H11" s="76">
        <f t="shared" si="1"/>
        <v>0</v>
      </c>
      <c r="I11" s="76">
        <f t="shared" si="1"/>
        <v>0</v>
      </c>
      <c r="J11" s="76">
        <f t="shared" si="1"/>
        <v>0</v>
      </c>
      <c r="K11" s="76">
        <f t="shared" si="1"/>
        <v>0</v>
      </c>
      <c r="L11" s="76">
        <f t="shared" si="1"/>
        <v>0</v>
      </c>
      <c r="M11" s="76">
        <f t="shared" si="1"/>
        <v>0</v>
      </c>
    </row>
    <row r="12" spans="1:13" x14ac:dyDescent="0.2">
      <c r="A12" s="59"/>
      <c r="B12" s="77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</row>
    <row r="13" spans="1:13" x14ac:dyDescent="0.2">
      <c r="A13" s="64" t="s">
        <v>165</v>
      </c>
      <c r="B13" s="79">
        <f>IF(B9="","",B15++B20+B25+B27)</f>
        <v>0</v>
      </c>
      <c r="C13" s="79">
        <f t="shared" ref="C13:M13" si="2">IF(C9="","",C15++C20+C25+C27)</f>
        <v>0</v>
      </c>
      <c r="D13" s="79">
        <f t="shared" si="2"/>
        <v>0</v>
      </c>
      <c r="E13" s="79">
        <f t="shared" si="2"/>
        <v>0</v>
      </c>
      <c r="F13" s="79">
        <f t="shared" si="2"/>
        <v>0</v>
      </c>
      <c r="G13" s="79">
        <f t="shared" si="2"/>
        <v>0</v>
      </c>
      <c r="H13" s="79">
        <f t="shared" si="2"/>
        <v>0</v>
      </c>
      <c r="I13" s="79">
        <f t="shared" si="2"/>
        <v>0</v>
      </c>
      <c r="J13" s="79">
        <f t="shared" si="2"/>
        <v>0</v>
      </c>
      <c r="K13" s="79">
        <f t="shared" si="2"/>
        <v>0</v>
      </c>
      <c r="L13" s="79">
        <f t="shared" si="2"/>
        <v>0</v>
      </c>
      <c r="M13" s="79">
        <f t="shared" si="2"/>
        <v>0</v>
      </c>
    </row>
    <row r="14" spans="1:13" x14ac:dyDescent="0.2">
      <c r="A14" s="60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</row>
    <row r="15" spans="1:13" x14ac:dyDescent="0.2">
      <c r="A15" s="60" t="s">
        <v>166</v>
      </c>
      <c r="B15" s="79">
        <f t="shared" ref="B15:M15" si="3">IF(B9="","", B17*B18)</f>
        <v>0</v>
      </c>
      <c r="C15" s="79">
        <f t="shared" si="3"/>
        <v>0</v>
      </c>
      <c r="D15" s="79">
        <f t="shared" si="3"/>
        <v>0</v>
      </c>
      <c r="E15" s="79">
        <f t="shared" si="3"/>
        <v>0</v>
      </c>
      <c r="F15" s="79">
        <f t="shared" si="3"/>
        <v>0</v>
      </c>
      <c r="G15" s="79">
        <f t="shared" si="3"/>
        <v>0</v>
      </c>
      <c r="H15" s="79">
        <f t="shared" si="3"/>
        <v>0</v>
      </c>
      <c r="I15" s="79">
        <f t="shared" si="3"/>
        <v>0</v>
      </c>
      <c r="J15" s="79">
        <f t="shared" si="3"/>
        <v>0</v>
      </c>
      <c r="K15" s="79">
        <f t="shared" si="3"/>
        <v>0</v>
      </c>
      <c r="L15" s="79">
        <f t="shared" si="3"/>
        <v>0</v>
      </c>
      <c r="M15" s="79">
        <f t="shared" si="3"/>
        <v>0</v>
      </c>
    </row>
    <row r="16" spans="1:13" x14ac:dyDescent="0.2">
      <c r="A16" s="60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</row>
    <row r="17" spans="1:13" s="74" customFormat="1" x14ac:dyDescent="0.2">
      <c r="A17" s="70" t="s">
        <v>167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</row>
    <row r="18" spans="1:13" s="74" customFormat="1" x14ac:dyDescent="0.2">
      <c r="A18" s="70" t="s">
        <v>168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</row>
    <row r="19" spans="1:13" x14ac:dyDescent="0.2">
      <c r="A19" s="60" t="s">
        <v>7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x14ac:dyDescent="0.2">
      <c r="A20" s="60" t="s">
        <v>169</v>
      </c>
      <c r="B20" s="79">
        <f>IF(B9="","",B22*B23)</f>
        <v>0</v>
      </c>
      <c r="C20" s="79">
        <f t="shared" ref="C20:M20" si="4">IF(C9="","",C22*C23)</f>
        <v>0</v>
      </c>
      <c r="D20" s="79">
        <f t="shared" si="4"/>
        <v>0</v>
      </c>
      <c r="E20" s="79">
        <f t="shared" si="4"/>
        <v>0</v>
      </c>
      <c r="F20" s="79">
        <f t="shared" si="4"/>
        <v>0</v>
      </c>
      <c r="G20" s="79">
        <f t="shared" si="4"/>
        <v>0</v>
      </c>
      <c r="H20" s="79">
        <f t="shared" si="4"/>
        <v>0</v>
      </c>
      <c r="I20" s="79">
        <f t="shared" si="4"/>
        <v>0</v>
      </c>
      <c r="J20" s="79">
        <f t="shared" si="4"/>
        <v>0</v>
      </c>
      <c r="K20" s="79">
        <f t="shared" si="4"/>
        <v>0</v>
      </c>
      <c r="L20" s="79">
        <f t="shared" si="4"/>
        <v>0</v>
      </c>
      <c r="M20" s="79">
        <f t="shared" si="4"/>
        <v>0</v>
      </c>
    </row>
    <row r="21" spans="1:13" x14ac:dyDescent="0.2">
      <c r="A21" s="60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1:13" s="74" customFormat="1" x14ac:dyDescent="0.2">
      <c r="A22" s="70" t="s">
        <v>167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3" spans="1:13" s="74" customFormat="1" x14ac:dyDescent="0.2">
      <c r="A23" s="70" t="s">
        <v>168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3" x14ac:dyDescent="0.2">
      <c r="A24" s="6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</row>
    <row r="25" spans="1:13" s="74" customFormat="1" x14ac:dyDescent="0.2">
      <c r="A25" s="70" t="s">
        <v>170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</row>
    <row r="26" spans="1:13" x14ac:dyDescent="0.2">
      <c r="A26" s="6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1:13" s="74" customFormat="1" x14ac:dyDescent="0.2">
      <c r="A27" s="70" t="s">
        <v>171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</row>
    <row r="28" spans="1:13" x14ac:dyDescent="0.2">
      <c r="A28" s="60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</row>
    <row r="29" spans="1:13" s="74" customFormat="1" x14ac:dyDescent="0.2">
      <c r="A29" s="75" t="s">
        <v>172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</row>
    <row r="30" spans="1:13" s="86" customFormat="1" x14ac:dyDescent="0.2">
      <c r="A30" s="85" t="s">
        <v>173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1:13" s="74" customFormat="1" x14ac:dyDescent="0.2">
      <c r="A31" s="70" t="s">
        <v>174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</row>
    <row r="32" spans="1:13" ht="13.5" thickBot="1" x14ac:dyDescent="0.25">
      <c r="A32" s="60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</row>
    <row r="33" spans="1:13" ht="13.5" thickBot="1" x14ac:dyDescent="0.25">
      <c r="A33" s="59" t="s">
        <v>175</v>
      </c>
      <c r="B33" s="76">
        <f t="shared" ref="B33:M33" si="5">IF(B9="","",B35+B37+B39+B41+B43)</f>
        <v>0</v>
      </c>
      <c r="C33" s="76">
        <f t="shared" si="5"/>
        <v>0</v>
      </c>
      <c r="D33" s="76">
        <f t="shared" si="5"/>
        <v>0</v>
      </c>
      <c r="E33" s="76">
        <f t="shared" si="5"/>
        <v>0</v>
      </c>
      <c r="F33" s="76">
        <f t="shared" si="5"/>
        <v>0</v>
      </c>
      <c r="G33" s="76">
        <f t="shared" si="5"/>
        <v>0</v>
      </c>
      <c r="H33" s="76">
        <f t="shared" si="5"/>
        <v>0</v>
      </c>
      <c r="I33" s="76">
        <f t="shared" si="5"/>
        <v>0</v>
      </c>
      <c r="J33" s="76">
        <f t="shared" si="5"/>
        <v>0</v>
      </c>
      <c r="K33" s="76">
        <f t="shared" si="5"/>
        <v>0</v>
      </c>
      <c r="L33" s="76">
        <f t="shared" si="5"/>
        <v>0</v>
      </c>
      <c r="M33" s="76">
        <f t="shared" si="5"/>
        <v>0</v>
      </c>
    </row>
    <row r="34" spans="1:13" x14ac:dyDescent="0.2">
      <c r="A34" s="60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</row>
    <row r="35" spans="1:13" s="74" customFormat="1" x14ac:dyDescent="0.2">
      <c r="A35" s="75" t="s">
        <v>176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</row>
    <row r="36" spans="1:13" x14ac:dyDescent="0.2">
      <c r="A36" s="65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3" s="74" customFormat="1" x14ac:dyDescent="0.2">
      <c r="A37" s="75" t="s">
        <v>177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</row>
    <row r="38" spans="1:13" x14ac:dyDescent="0.2">
      <c r="A38" s="65" t="s">
        <v>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3" s="74" customFormat="1" x14ac:dyDescent="0.2">
      <c r="A39" s="75" t="s">
        <v>178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</row>
    <row r="40" spans="1:13" x14ac:dyDescent="0.2">
      <c r="A40" s="65" t="s">
        <v>7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</row>
    <row r="41" spans="1:13" s="74" customFormat="1" x14ac:dyDescent="0.2">
      <c r="A41" s="75" t="s">
        <v>179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2">
      <c r="A42" s="60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</row>
    <row r="43" spans="1:13" x14ac:dyDescent="0.2">
      <c r="A43" s="64" t="s">
        <v>180</v>
      </c>
      <c r="B43" s="79">
        <f>IF(B9="","",(B44+B47))</f>
        <v>0</v>
      </c>
      <c r="C43" s="79">
        <f t="shared" ref="C43:M43" si="6">IF(C9="","",(C44+C47))</f>
        <v>0</v>
      </c>
      <c r="D43" s="79">
        <f t="shared" si="6"/>
        <v>0</v>
      </c>
      <c r="E43" s="79">
        <f t="shared" si="6"/>
        <v>0</v>
      </c>
      <c r="F43" s="79">
        <f t="shared" si="6"/>
        <v>0</v>
      </c>
      <c r="G43" s="79">
        <f t="shared" si="6"/>
        <v>0</v>
      </c>
      <c r="H43" s="79">
        <f t="shared" si="6"/>
        <v>0</v>
      </c>
      <c r="I43" s="79">
        <f t="shared" si="6"/>
        <v>0</v>
      </c>
      <c r="J43" s="79">
        <f t="shared" si="6"/>
        <v>0</v>
      </c>
      <c r="K43" s="79">
        <f t="shared" si="6"/>
        <v>0</v>
      </c>
      <c r="L43" s="79">
        <f t="shared" si="6"/>
        <v>0</v>
      </c>
      <c r="M43" s="79">
        <f t="shared" si="6"/>
        <v>0</v>
      </c>
    </row>
    <row r="44" spans="1:13" x14ac:dyDescent="0.2">
      <c r="A44" s="60" t="s">
        <v>181</v>
      </c>
      <c r="B44" s="79">
        <f>IF(B9="","",SUM(B45:B46))</f>
        <v>0</v>
      </c>
      <c r="C44" s="79">
        <f t="shared" ref="C44:M44" si="7">IF(C9="","",SUM(C45:C46))</f>
        <v>0</v>
      </c>
      <c r="D44" s="79">
        <f t="shared" si="7"/>
        <v>0</v>
      </c>
      <c r="E44" s="79">
        <f t="shared" si="7"/>
        <v>0</v>
      </c>
      <c r="F44" s="79">
        <f t="shared" si="7"/>
        <v>0</v>
      </c>
      <c r="G44" s="79">
        <f t="shared" si="7"/>
        <v>0</v>
      </c>
      <c r="H44" s="79">
        <f t="shared" si="7"/>
        <v>0</v>
      </c>
      <c r="I44" s="79">
        <f t="shared" si="7"/>
        <v>0</v>
      </c>
      <c r="J44" s="79">
        <f t="shared" si="7"/>
        <v>0</v>
      </c>
      <c r="K44" s="79">
        <f t="shared" si="7"/>
        <v>0</v>
      </c>
      <c r="L44" s="79">
        <f t="shared" si="7"/>
        <v>0</v>
      </c>
      <c r="M44" s="79">
        <f t="shared" si="7"/>
        <v>0</v>
      </c>
    </row>
    <row r="45" spans="1:13" x14ac:dyDescent="0.2">
      <c r="A45" s="70" t="s">
        <v>182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</row>
    <row r="46" spans="1:13" x14ac:dyDescent="0.2">
      <c r="A46" s="70" t="s">
        <v>189</v>
      </c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</row>
    <row r="47" spans="1:13" x14ac:dyDescent="0.2">
      <c r="A47" s="60" t="s">
        <v>183</v>
      </c>
      <c r="B47" s="79">
        <f t="shared" ref="B47:M47" si="8">IF(B9="","",SUM(B48:B49))</f>
        <v>0</v>
      </c>
      <c r="C47" s="79">
        <f t="shared" si="8"/>
        <v>0</v>
      </c>
      <c r="D47" s="79">
        <f t="shared" si="8"/>
        <v>0</v>
      </c>
      <c r="E47" s="79">
        <f t="shared" si="8"/>
        <v>0</v>
      </c>
      <c r="F47" s="79">
        <f t="shared" si="8"/>
        <v>0</v>
      </c>
      <c r="G47" s="79">
        <f t="shared" si="8"/>
        <v>0</v>
      </c>
      <c r="H47" s="79">
        <f t="shared" si="8"/>
        <v>0</v>
      </c>
      <c r="I47" s="79">
        <f t="shared" si="8"/>
        <v>0</v>
      </c>
      <c r="J47" s="79">
        <f t="shared" si="8"/>
        <v>0</v>
      </c>
      <c r="K47" s="79">
        <f t="shared" si="8"/>
        <v>0</v>
      </c>
      <c r="L47" s="79">
        <f t="shared" si="8"/>
        <v>0</v>
      </c>
      <c r="M47" s="79">
        <f t="shared" si="8"/>
        <v>0</v>
      </c>
    </row>
    <row r="48" spans="1:13" x14ac:dyDescent="0.2">
      <c r="A48" s="69" t="s">
        <v>192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</row>
    <row r="49" spans="1:13" x14ac:dyDescent="0.2">
      <c r="A49" s="69" t="s">
        <v>193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</row>
    <row r="50" spans="1:13" ht="13.5" thickBot="1" x14ac:dyDescent="0.25">
      <c r="A50" s="60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</row>
    <row r="51" spans="1:13" ht="14.25" thickTop="1" thickBot="1" x14ac:dyDescent="0.25">
      <c r="A51" s="59" t="s">
        <v>184</v>
      </c>
      <c r="B51" s="82">
        <f t="shared" ref="B51:M51" si="9">IF(B9="","",B11-B33)</f>
        <v>0</v>
      </c>
      <c r="C51" s="82">
        <f t="shared" si="9"/>
        <v>0</v>
      </c>
      <c r="D51" s="82">
        <f t="shared" si="9"/>
        <v>0</v>
      </c>
      <c r="E51" s="82">
        <f t="shared" si="9"/>
        <v>0</v>
      </c>
      <c r="F51" s="82">
        <f t="shared" si="9"/>
        <v>0</v>
      </c>
      <c r="G51" s="82">
        <f t="shared" si="9"/>
        <v>0</v>
      </c>
      <c r="H51" s="82">
        <f t="shared" si="9"/>
        <v>0</v>
      </c>
      <c r="I51" s="82">
        <f t="shared" si="9"/>
        <v>0</v>
      </c>
      <c r="J51" s="82">
        <f t="shared" si="9"/>
        <v>0</v>
      </c>
      <c r="K51" s="82">
        <f t="shared" si="9"/>
        <v>0</v>
      </c>
      <c r="L51" s="82">
        <f t="shared" si="9"/>
        <v>0</v>
      </c>
      <c r="M51" s="82">
        <f t="shared" si="9"/>
        <v>0</v>
      </c>
    </row>
    <row r="52" spans="1:13" ht="13.5" thickTop="1" x14ac:dyDescent="0.2">
      <c r="A52" s="59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</row>
    <row r="53" spans="1:13" ht="13.5" thickBot="1" x14ac:dyDescent="0.25">
      <c r="A53" s="60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</row>
    <row r="54" spans="1:13" ht="14.25" thickTop="1" thickBot="1" x14ac:dyDescent="0.25">
      <c r="A54" s="66" t="s">
        <v>185</v>
      </c>
      <c r="B54" s="82">
        <f t="shared" ref="B54:M54" si="10">IF(B9="","",B51+B45+B46-B31)</f>
        <v>0</v>
      </c>
      <c r="C54" s="82">
        <f t="shared" si="10"/>
        <v>0</v>
      </c>
      <c r="D54" s="82">
        <f t="shared" si="10"/>
        <v>0</v>
      </c>
      <c r="E54" s="82">
        <f t="shared" si="10"/>
        <v>0</v>
      </c>
      <c r="F54" s="82">
        <f t="shared" si="10"/>
        <v>0</v>
      </c>
      <c r="G54" s="82">
        <f t="shared" si="10"/>
        <v>0</v>
      </c>
      <c r="H54" s="82">
        <f t="shared" si="10"/>
        <v>0</v>
      </c>
      <c r="I54" s="82">
        <f t="shared" si="10"/>
        <v>0</v>
      </c>
      <c r="J54" s="82">
        <f t="shared" si="10"/>
        <v>0</v>
      </c>
      <c r="K54" s="82">
        <f t="shared" si="10"/>
        <v>0</v>
      </c>
      <c r="L54" s="82">
        <f t="shared" si="10"/>
        <v>0</v>
      </c>
      <c r="M54" s="82">
        <f t="shared" si="10"/>
        <v>0</v>
      </c>
    </row>
    <row r="55" spans="1:13" ht="13.5" thickTop="1" x14ac:dyDescent="0.2">
      <c r="A55" s="60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</row>
    <row r="56" spans="1:13" x14ac:dyDescent="0.2">
      <c r="A56" s="60" t="s">
        <v>190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</row>
    <row r="57" spans="1:13" x14ac:dyDescent="0.2">
      <c r="A57" s="60" t="s">
        <v>191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</row>
    <row r="58" spans="1:13" ht="13.5" thickBot="1" x14ac:dyDescent="0.25">
      <c r="A58" s="60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 ht="14.25" thickTop="1" thickBot="1" x14ac:dyDescent="0.25">
      <c r="A59" s="67" t="s">
        <v>186</v>
      </c>
      <c r="B59" s="68" t="str">
        <f>IF(OR(B9="",(B56+B57)=0),"",ROUND(B54/(B56+B57),2))</f>
        <v/>
      </c>
      <c r="C59" s="68" t="str">
        <f t="shared" ref="C59:M59" si="11">IF(OR(C9="",(C56+C57)=0),"",ROUND(C54/(C56+C57),2))</f>
        <v/>
      </c>
      <c r="D59" s="68" t="str">
        <f t="shared" si="11"/>
        <v/>
      </c>
      <c r="E59" s="68" t="str">
        <f t="shared" si="11"/>
        <v/>
      </c>
      <c r="F59" s="68" t="str">
        <f t="shared" si="11"/>
        <v/>
      </c>
      <c r="G59" s="68" t="str">
        <f t="shared" si="11"/>
        <v/>
      </c>
      <c r="H59" s="68" t="str">
        <f t="shared" si="11"/>
        <v/>
      </c>
      <c r="I59" s="68" t="str">
        <f t="shared" si="11"/>
        <v/>
      </c>
      <c r="J59" s="68" t="str">
        <f t="shared" si="11"/>
        <v/>
      </c>
      <c r="K59" s="68" t="str">
        <f t="shared" si="11"/>
        <v/>
      </c>
      <c r="L59" s="68" t="str">
        <f t="shared" si="11"/>
        <v/>
      </c>
      <c r="M59" s="68" t="str">
        <f t="shared" si="11"/>
        <v/>
      </c>
    </row>
    <row r="60" spans="1:13" ht="13.5" thickTop="1" x14ac:dyDescent="0.2">
      <c r="A60" s="60"/>
      <c r="L60" s="60"/>
      <c r="M60" s="60"/>
    </row>
    <row r="61" spans="1:13" x14ac:dyDescent="0.2">
      <c r="A61" s="60"/>
      <c r="L61" s="60"/>
      <c r="M61" s="60"/>
    </row>
    <row r="62" spans="1:13" x14ac:dyDescent="0.2">
      <c r="A62" s="60" t="s">
        <v>187</v>
      </c>
      <c r="B62" s="60" t="s">
        <v>188</v>
      </c>
      <c r="L62" s="60"/>
      <c r="M62" s="60"/>
    </row>
    <row r="63" spans="1:13" x14ac:dyDescent="0.2">
      <c r="A63" s="60"/>
      <c r="L63" s="60"/>
      <c r="M63" s="60"/>
    </row>
    <row r="64" spans="1:13" x14ac:dyDescent="0.2">
      <c r="A64" s="60"/>
      <c r="L64" s="60"/>
      <c r="M64" s="60"/>
    </row>
    <row r="65" spans="1:13" x14ac:dyDescent="0.2">
      <c r="A65" s="60"/>
      <c r="L65" s="60"/>
      <c r="M65" s="60"/>
    </row>
    <row r="66" spans="1:13" x14ac:dyDescent="0.2">
      <c r="A66" s="60"/>
      <c r="L66" s="60"/>
      <c r="M66" s="60"/>
    </row>
    <row r="67" spans="1:13" x14ac:dyDescent="0.2">
      <c r="A67" s="60"/>
      <c r="L67" s="60"/>
      <c r="M67" s="60"/>
    </row>
    <row r="68" spans="1:13" x14ac:dyDescent="0.2">
      <c r="A68" s="60"/>
      <c r="L68" s="60"/>
      <c r="M68" s="60"/>
    </row>
    <row r="69" spans="1:13" x14ac:dyDescent="0.2">
      <c r="A69" s="60"/>
      <c r="L69" s="60"/>
      <c r="M69" s="60"/>
    </row>
    <row r="70" spans="1:13" x14ac:dyDescent="0.2">
      <c r="A70" s="60"/>
      <c r="L70" s="60"/>
      <c r="M70" s="60"/>
    </row>
    <row r="71" spans="1:13" x14ac:dyDescent="0.2">
      <c r="A71" s="60"/>
      <c r="L71" s="60"/>
      <c r="M71" s="60"/>
    </row>
    <row r="72" spans="1:13" x14ac:dyDescent="0.2">
      <c r="A72" s="60"/>
      <c r="L72" s="60"/>
      <c r="M72" s="60"/>
    </row>
    <row r="73" spans="1:13" x14ac:dyDescent="0.2">
      <c r="A73" s="60"/>
      <c r="L73" s="60"/>
      <c r="M73" s="60"/>
    </row>
    <row r="74" spans="1:13" x14ac:dyDescent="0.2">
      <c r="A74" s="60"/>
      <c r="L74" s="60"/>
      <c r="M74" s="60"/>
    </row>
    <row r="75" spans="1:13" x14ac:dyDescent="0.2">
      <c r="A75" s="60"/>
      <c r="L75" s="60"/>
      <c r="M75" s="60"/>
    </row>
    <row r="76" spans="1:13" x14ac:dyDescent="0.2">
      <c r="A76" s="60"/>
      <c r="L76" s="60"/>
      <c r="M76" s="60"/>
    </row>
    <row r="77" spans="1:13" x14ac:dyDescent="0.2">
      <c r="A77" s="60"/>
      <c r="L77" s="60"/>
      <c r="M77" s="60"/>
    </row>
    <row r="78" spans="1:13" x14ac:dyDescent="0.2">
      <c r="A78" s="60"/>
      <c r="L78" s="60"/>
      <c r="M78" s="60"/>
    </row>
    <row r="79" spans="1:13" x14ac:dyDescent="0.2">
      <c r="A79" s="60"/>
      <c r="L79" s="60"/>
      <c r="M79" s="60"/>
    </row>
    <row r="80" spans="1:13" x14ac:dyDescent="0.2">
      <c r="A80" s="60"/>
      <c r="L80" s="60"/>
      <c r="M80" s="60"/>
    </row>
    <row r="81" spans="1:13" x14ac:dyDescent="0.2">
      <c r="A81" s="60"/>
      <c r="L81" s="60"/>
      <c r="M81" s="60"/>
    </row>
    <row r="82" spans="1:13" x14ac:dyDescent="0.2">
      <c r="A82" s="60"/>
      <c r="L82" s="60"/>
      <c r="M82" s="60"/>
    </row>
    <row r="83" spans="1:13" x14ac:dyDescent="0.2">
      <c r="A83" s="60"/>
      <c r="L83" s="60"/>
      <c r="M83" s="60"/>
    </row>
    <row r="84" spans="1:13" x14ac:dyDescent="0.2">
      <c r="A84" s="60"/>
      <c r="L84" s="60"/>
      <c r="M84" s="60"/>
    </row>
    <row r="85" spans="1:13" x14ac:dyDescent="0.2">
      <c r="A85" s="60"/>
      <c r="L85" s="60"/>
      <c r="M85" s="60"/>
    </row>
    <row r="86" spans="1:13" x14ac:dyDescent="0.2">
      <c r="A86" s="60"/>
      <c r="K86" s="53"/>
    </row>
    <row r="87" spans="1:13" x14ac:dyDescent="0.2">
      <c r="A87" s="60"/>
      <c r="K87" s="53"/>
    </row>
    <row r="88" spans="1:13" x14ac:dyDescent="0.2">
      <c r="A88" s="60"/>
      <c r="K88" s="53"/>
    </row>
    <row r="89" spans="1:13" x14ac:dyDescent="0.2">
      <c r="A89" s="60"/>
      <c r="K89" s="53"/>
    </row>
    <row r="90" spans="1:13" x14ac:dyDescent="0.2">
      <c r="A90" s="60"/>
      <c r="K90" s="53"/>
    </row>
    <row r="91" spans="1:13" x14ac:dyDescent="0.2">
      <c r="A91" s="60"/>
      <c r="K91" s="53"/>
    </row>
    <row r="92" spans="1:13" x14ac:dyDescent="0.2">
      <c r="A92" s="60"/>
      <c r="K92" s="53"/>
    </row>
    <row r="93" spans="1:13" x14ac:dyDescent="0.2">
      <c r="A93" s="60"/>
      <c r="K93" s="53"/>
    </row>
    <row r="94" spans="1:13" x14ac:dyDescent="0.2">
      <c r="A94" s="60"/>
      <c r="K94" s="53"/>
    </row>
    <row r="95" spans="1:13" x14ac:dyDescent="0.2">
      <c r="A95" s="60"/>
      <c r="K95" s="53"/>
    </row>
    <row r="96" spans="1:13" x14ac:dyDescent="0.2">
      <c r="A96" s="60"/>
      <c r="K96" s="53"/>
    </row>
    <row r="97" spans="1:11" x14ac:dyDescent="0.2">
      <c r="A97" s="60"/>
      <c r="K97" s="53"/>
    </row>
    <row r="98" spans="1:11" x14ac:dyDescent="0.2">
      <c r="A98" s="60"/>
      <c r="K98" s="53"/>
    </row>
    <row r="99" spans="1:11" x14ac:dyDescent="0.2">
      <c r="A99" s="60"/>
      <c r="K99" s="53"/>
    </row>
    <row r="100" spans="1:11" x14ac:dyDescent="0.2">
      <c r="A100" s="60"/>
      <c r="K100" s="53"/>
    </row>
  </sheetData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workbookViewId="0">
      <selection activeCell="D21" sqref="D21"/>
    </sheetView>
  </sheetViews>
  <sheetFormatPr defaultRowHeight="12.75" x14ac:dyDescent="0.2"/>
  <cols>
    <col min="9" max="9" width="10.28515625" customWidth="1"/>
  </cols>
  <sheetData>
    <row r="1" spans="1:12" x14ac:dyDescent="0.2">
      <c r="A1" t="s">
        <v>194</v>
      </c>
    </row>
    <row r="2" spans="1:12" x14ac:dyDescent="0.2">
      <c r="A2" t="s">
        <v>195</v>
      </c>
    </row>
    <row r="3" spans="1:12" x14ac:dyDescent="0.2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x14ac:dyDescent="0.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2" x14ac:dyDescent="0.2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</row>
    <row r="7" spans="1:12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x14ac:dyDescent="0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</row>
    <row r="9" spans="1:12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</row>
    <row r="10" spans="1:12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</row>
    <row r="12" spans="1:12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x14ac:dyDescent="0.2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</row>
    <row r="14" spans="1:12" x14ac:dyDescent="0.2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</row>
    <row r="15" spans="1:12" x14ac:dyDescent="0.2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</row>
    <row r="16" spans="1:12" x14ac:dyDescent="0.2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</row>
    <row r="17" spans="1:12" x14ac:dyDescent="0.2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</row>
    <row r="18" spans="1:12" x14ac:dyDescent="0.2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</row>
    <row r="19" spans="1:12" x14ac:dyDescent="0.2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</row>
    <row r="20" spans="1:12" x14ac:dyDescent="0.2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</row>
    <row r="21" spans="1:12" x14ac:dyDescent="0.2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</row>
    <row r="22" spans="1:12" x14ac:dyDescent="0.2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</row>
    <row r="23" spans="1:12" x14ac:dyDescent="0.2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</row>
    <row r="24" spans="1:12" x14ac:dyDescent="0.2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</row>
    <row r="25" spans="1:12" x14ac:dyDescent="0.2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</row>
    <row r="26" spans="1:12" x14ac:dyDescent="0.2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</row>
    <row r="27" spans="1:12" x14ac:dyDescent="0.2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</row>
    <row r="28" spans="1:12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</row>
    <row r="29" spans="1:12" x14ac:dyDescent="0.2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</row>
    <row r="30" spans="1:12" x14ac:dyDescent="0.2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12" x14ac:dyDescent="0.2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</row>
    <row r="32" spans="1:12" x14ac:dyDescent="0.2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</row>
    <row r="33" spans="1:12" x14ac:dyDescent="0.2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</row>
    <row r="34" spans="1:12" x14ac:dyDescent="0.2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</row>
    <row r="35" spans="1:12" x14ac:dyDescent="0.2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2" x14ac:dyDescent="0.2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</row>
    <row r="37" spans="1:12" x14ac:dyDescent="0.2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</row>
    <row r="38" spans="1:12" x14ac:dyDescent="0.2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</row>
    <row r="39" spans="1:12" x14ac:dyDescent="0.2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</row>
    <row r="40" spans="1:12" x14ac:dyDescent="0.2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</row>
    <row r="41" spans="1:12" x14ac:dyDescent="0.2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</row>
    <row r="42" spans="1:12" x14ac:dyDescent="0.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</row>
    <row r="43" spans="1:12" x14ac:dyDescent="0.2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</row>
    <row r="44" spans="1:12" x14ac:dyDescent="0.2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</row>
    <row r="45" spans="1:12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</row>
    <row r="46" spans="1:12" x14ac:dyDescent="0.2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</row>
    <row r="47" spans="1:12" x14ac:dyDescent="0.2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</row>
    <row r="48" spans="1:12" x14ac:dyDescent="0.2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</row>
    <row r="49" spans="1:12" x14ac:dyDescent="0.2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</row>
    <row r="50" spans="1:12" x14ac:dyDescent="0.2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</row>
    <row r="51" spans="1:12" x14ac:dyDescent="0.2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</row>
    <row r="52" spans="1:12" x14ac:dyDescent="0.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</row>
    <row r="53" spans="1:12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</row>
    <row r="54" spans="1:12" x14ac:dyDescent="0.2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</row>
    <row r="55" spans="1:12" x14ac:dyDescent="0.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</row>
    <row r="56" spans="1:12" x14ac:dyDescent="0.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</row>
    <row r="57" spans="1:12" x14ac:dyDescent="0.2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</row>
    <row r="58" spans="1:12" x14ac:dyDescent="0.2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</row>
    <row r="59" spans="1:12" x14ac:dyDescent="0.2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</row>
    <row r="60" spans="1:12" x14ac:dyDescent="0.2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</row>
    <row r="61" spans="1:12" x14ac:dyDescent="0.2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</row>
    <row r="62" spans="1:12" x14ac:dyDescent="0.2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</row>
    <row r="63" spans="1:12" x14ac:dyDescent="0.2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</row>
    <row r="64" spans="1:12" x14ac:dyDescent="0.2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</row>
    <row r="65" spans="1:12" x14ac:dyDescent="0.2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</row>
    <row r="66" spans="1:12" x14ac:dyDescent="0.2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</row>
    <row r="67" spans="1:12" x14ac:dyDescent="0.2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</row>
    <row r="68" spans="1:12" x14ac:dyDescent="0.2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</row>
    <row r="69" spans="1:12" x14ac:dyDescent="0.2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</row>
    <row r="70" spans="1:12" x14ac:dyDescent="0.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</row>
    <row r="71" spans="1:12" x14ac:dyDescent="0.2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</row>
    <row r="72" spans="1:12" x14ac:dyDescent="0.2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</row>
    <row r="73" spans="1:12" x14ac:dyDescent="0.2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</row>
    <row r="74" spans="1:12" x14ac:dyDescent="0.2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</row>
    <row r="75" spans="1:12" x14ac:dyDescent="0.2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</row>
    <row r="76" spans="1:12" x14ac:dyDescent="0.2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</row>
    <row r="77" spans="1:12" x14ac:dyDescent="0.2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</row>
    <row r="78" spans="1:12" x14ac:dyDescent="0.2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</row>
    <row r="79" spans="1:12" x14ac:dyDescent="0.2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</row>
    <row r="80" spans="1:12" x14ac:dyDescent="0.2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</row>
    <row r="81" spans="1:12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</row>
    <row r="82" spans="1:12" x14ac:dyDescent="0.2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</row>
    <row r="83" spans="1:12" x14ac:dyDescent="0.2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</row>
    <row r="84" spans="1:12" x14ac:dyDescent="0.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</row>
    <row r="85" spans="1:12" x14ac:dyDescent="0.2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</row>
    <row r="86" spans="1:12" x14ac:dyDescent="0.2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</row>
    <row r="87" spans="1:12" x14ac:dyDescent="0.2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</row>
  </sheetData>
  <phoneticPr fontId="1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2F06FBE5C87A48827BBA69DFA1FF1B" ma:contentTypeVersion="2" ma:contentTypeDescription="Een nieuw document maken." ma:contentTypeScope="" ma:versionID="091597081cc70f92290147dc5096eb2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588c1326fc8174c2a40f484af562c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description="" ma:internalName="PublishingStartDate">
      <xsd:simpleType>
        <xsd:restriction base="dms:Unknown"/>
      </xsd:simpleType>
    </xsd:element>
    <xsd:element name="PublishingExpirationDate" ma:index="9" nillable="true" ma:displayName="Einddatum van de planning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 ma:index="10" ma:displayName="Trefwoorden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1F8805-6648-4D8E-8D16-857F603579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317C0C-7CDD-416E-AD2C-1012E339B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592829-0302-4775-AE17-237F2F12FD0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A078A89-BDC6-4DD7-8FFE-16E02B68C5EB}">
  <ds:schemaRefs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B+RR</vt:lpstr>
      <vt:lpstr>BP</vt:lpstr>
      <vt:lpstr>Financiering</vt:lpstr>
    </vt:vector>
  </TitlesOfParts>
  <Company>MVG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financieel_model_waarborg_rusthuizen_zondersubsidies.xls</dc:title>
  <dc:creator>bohetsli</dc:creator>
  <cp:lastModifiedBy>De Rudder, Carmen</cp:lastModifiedBy>
  <cp:lastPrinted>2007-10-01T08:32:50Z</cp:lastPrinted>
  <dcterms:created xsi:type="dcterms:W3CDTF">2007-08-23T09:11:48Z</dcterms:created>
  <dcterms:modified xsi:type="dcterms:W3CDTF">2016-11-27T12:34:47Z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Cousaert, Christophe 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Cousaert, Christophe 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